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lfieldPC\Documents\Falfield 2013 -\Finance\Accounts\FY 2018 - 2019\"/>
    </mc:Choice>
  </mc:AlternateContent>
  <bookViews>
    <workbookView xWindow="-465" yWindow="405" windowWidth="15135" windowHeight="6750" tabRatio="515"/>
  </bookViews>
  <sheets>
    <sheet name="18-19 Actual" sheetId="21" r:id="rId1"/>
  </sheets>
  <definedNames>
    <definedName name="_xlnm.Print_Area" localSheetId="0">'18-19 Actual'!$B$1:$S$55</definedName>
  </definedNames>
  <calcPr calcId="152511"/>
</workbook>
</file>

<file path=xl/calcChain.xml><?xml version="1.0" encoding="utf-8"?>
<calcChain xmlns="http://schemas.openxmlformats.org/spreadsheetml/2006/main">
  <c r="D63" i="21" l="1"/>
  <c r="E57" i="21"/>
  <c r="D57" i="21"/>
  <c r="F54" i="21"/>
  <c r="F57" i="21" s="1"/>
  <c r="D65" i="21" s="1"/>
  <c r="H40" i="21"/>
  <c r="H42" i="21" s="1"/>
  <c r="F40" i="21"/>
  <c r="E40" i="21"/>
  <c r="D40" i="21"/>
  <c r="I38" i="21"/>
  <c r="I37" i="21"/>
  <c r="I36" i="21"/>
  <c r="H34" i="21"/>
  <c r="I34" i="21" s="1"/>
  <c r="F34" i="21"/>
  <c r="F42" i="21" s="1"/>
  <c r="E34" i="21"/>
  <c r="E42" i="21" s="1"/>
  <c r="D34" i="21"/>
  <c r="D42" i="21" s="1"/>
  <c r="I32" i="21"/>
  <c r="I31" i="21"/>
  <c r="I30" i="21"/>
  <c r="I29" i="21"/>
  <c r="I28" i="21"/>
  <c r="I27" i="21"/>
  <c r="I26" i="21"/>
  <c r="I25" i="21"/>
  <c r="I23" i="21"/>
  <c r="I22" i="21"/>
  <c r="I21" i="21"/>
  <c r="I20" i="21"/>
  <c r="I19" i="21"/>
  <c r="I18" i="21"/>
  <c r="I17" i="21"/>
  <c r="H13" i="21"/>
  <c r="F12" i="21"/>
  <c r="E12" i="21"/>
  <c r="D12" i="21"/>
  <c r="I11" i="21"/>
  <c r="I10" i="21"/>
  <c r="I9" i="21"/>
  <c r="I8" i="21"/>
  <c r="I7" i="21"/>
  <c r="I42" i="21" l="1"/>
  <c r="H44" i="21"/>
  <c r="H6" i="21" s="1"/>
  <c r="D67" i="21"/>
  <c r="I40" i="21"/>
  <c r="H12" i="21" l="1"/>
  <c r="I12" i="21" s="1"/>
  <c r="I6" i="21"/>
</calcChain>
</file>

<file path=xl/sharedStrings.xml><?xml version="1.0" encoding="utf-8"?>
<sst xmlns="http://schemas.openxmlformats.org/spreadsheetml/2006/main" count="136" uniqueCount="109">
  <si>
    <t>Rental</t>
  </si>
  <si>
    <t xml:space="preserve">Election Costs </t>
  </si>
  <si>
    <t>Village Hall</t>
  </si>
  <si>
    <t>PCC</t>
  </si>
  <si>
    <t>Insurance</t>
  </si>
  <si>
    <t>Budget</t>
  </si>
  <si>
    <t>Total</t>
  </si>
  <si>
    <t xml:space="preserve">Payments </t>
  </si>
  <si>
    <t>Expenses</t>
  </si>
  <si>
    <t>Poppy Wreath</t>
  </si>
  <si>
    <t>Salary</t>
  </si>
  <si>
    <t>Clerk</t>
  </si>
  <si>
    <t>Administration</t>
  </si>
  <si>
    <t>Revised</t>
  </si>
  <si>
    <t>ALCA</t>
  </si>
  <si>
    <t>SLCC</t>
  </si>
  <si>
    <t>Recreation / Arts</t>
  </si>
  <si>
    <t>Comments</t>
  </si>
  <si>
    <t>Insurance &amp; Fees inc Audit and Solicitors</t>
  </si>
  <si>
    <t>Sub Total</t>
  </si>
  <si>
    <t>Village Hall Trust Deed Rent</t>
  </si>
  <si>
    <t>Avon Local Council Association</t>
  </si>
  <si>
    <t xml:space="preserve">Maintenance </t>
  </si>
  <si>
    <t xml:space="preserve">NS &amp; I   </t>
  </si>
  <si>
    <t>Precept</t>
  </si>
  <si>
    <t>Office Cost</t>
  </si>
  <si>
    <t xml:space="preserve"> Actual to Date</t>
  </si>
  <si>
    <t>Account Interest</t>
  </si>
  <si>
    <t>Grants / Donations/ Bursaries</t>
  </si>
  <si>
    <t>Refunds inc VAT Refund</t>
  </si>
  <si>
    <t>Inc. Printer Cartridge. Paper, Stamps</t>
  </si>
  <si>
    <t>FALFIELD PARISH COUNCIL</t>
  </si>
  <si>
    <t>Donations</t>
  </si>
  <si>
    <t>inc Bus Shelters</t>
  </si>
  <si>
    <t>Contribution to Clerk's Office Expenses</t>
  </si>
  <si>
    <t>Total Grant Payments</t>
  </si>
  <si>
    <t xml:space="preserve"> Sub Total</t>
  </si>
  <si>
    <t>Estimated Total Ex. Grant Payments</t>
  </si>
  <si>
    <t>Estimated Total Inc. Grant payments</t>
  </si>
  <si>
    <t xml:space="preserve">Estimated Receipts </t>
  </si>
  <si>
    <t>Estimated Expenditure</t>
  </si>
  <si>
    <t xml:space="preserve"> </t>
  </si>
  <si>
    <t>Section 137 Payments                                    How does the donation benefit the Parish?</t>
  </si>
  <si>
    <t>Unearmarked Total</t>
  </si>
  <si>
    <t>SGC VG Grass Cutting</t>
  </si>
  <si>
    <t>Earmarked Funds</t>
  </si>
  <si>
    <t>Nat West</t>
  </si>
  <si>
    <t>Estimated End of Year Balance</t>
  </si>
  <si>
    <t>Travel</t>
  </si>
  <si>
    <t>Village Hall Contingency</t>
  </si>
  <si>
    <t xml:space="preserve"> Payments to Date</t>
  </si>
  <si>
    <t xml:space="preserve"> EOY</t>
  </si>
  <si>
    <t>As Detailed Above</t>
  </si>
  <si>
    <t>5 Alive Annual Donation</t>
  </si>
  <si>
    <t>Asset Replacement e.g. projector</t>
  </si>
  <si>
    <t>Asset Replacement e.g. Projector</t>
  </si>
  <si>
    <t xml:space="preserve">Flowers &amp; Seeds for Orchard View </t>
  </si>
  <si>
    <t>Training/Meetings</t>
  </si>
  <si>
    <t>2016/2017</t>
  </si>
  <si>
    <t>Annual Contribution</t>
  </si>
  <si>
    <t>From Donations</t>
  </si>
  <si>
    <t xml:space="preserve">Society of Local Council Clerks </t>
  </si>
  <si>
    <t>SGC Grass Verge Cutting</t>
  </si>
  <si>
    <t>Election Cost Contingency</t>
  </si>
  <si>
    <t>2017/2018</t>
  </si>
  <si>
    <t xml:space="preserve">Transparency Grant </t>
  </si>
  <si>
    <t>Remaining Transparency Grant Funds</t>
  </si>
  <si>
    <t>10 Regular Council Meetings (Full Rate) + another 4 meetings</t>
  </si>
  <si>
    <t>%
change</t>
  </si>
  <si>
    <t>2018/2019</t>
  </si>
  <si>
    <t>Internal Audit</t>
  </si>
  <si>
    <t>Clerk 4 hours plus travelling</t>
  </si>
  <si>
    <t>2017/2018
Budget</t>
  </si>
  <si>
    <t>Community Infrastructure Levy</t>
  </si>
  <si>
    <t>334,50</t>
  </si>
  <si>
    <t>Cllr &amp; Clerk training requirements</t>
  </si>
  <si>
    <t>Non specific</t>
  </si>
  <si>
    <t>Min £250 to cover insurance excess (1 claim)</t>
  </si>
  <si>
    <t>Estimated  Balances at 31/03/18</t>
  </si>
  <si>
    <t>Estimated Payments for 2017/2018 (Excluding  VAT)</t>
  </si>
  <si>
    <t>2018/2019 Proposed Budget</t>
  </si>
  <si>
    <t>Previous years reserves already covers this item</t>
  </si>
  <si>
    <t>£50 Moved from 2017/2018</t>
  </si>
  <si>
    <t xml:space="preserve">£41 Moved from 2017/2018 </t>
  </si>
  <si>
    <t xml:space="preserve">£50 Moved from 2017/2018 </t>
  </si>
  <si>
    <t>£500 Moved from 2017/2018</t>
  </si>
  <si>
    <r>
      <t xml:space="preserve">£500 Moved from </t>
    </r>
    <r>
      <rPr>
        <b/>
        <sz val="9"/>
        <rFont val="Tahoma"/>
        <family val="2"/>
      </rPr>
      <t>2017/2018</t>
    </r>
  </si>
  <si>
    <t>To be spent before April 2022 after which time any balance to be returned the SGC.</t>
  </si>
  <si>
    <t xml:space="preserve">Budgeted for a 2.38% salary increase </t>
  </si>
  <si>
    <t>NOTES</t>
  </si>
  <si>
    <t>South Gloucestershire Council (confirmed by letter 13/11/2017)</t>
  </si>
  <si>
    <t>South Gloucestershire Council (awaiting confirmation of amount)</t>
  </si>
  <si>
    <t>SGC - Village Green Grass cutting - Have requested confirmation from SGC of charge for 2018/2019.</t>
  </si>
  <si>
    <t>Within the Unmarked Total funds (£7,232.00) Cllrs are reminded that this includes a £970 refund from South Gloucestershire Council in respect of an overcharge on the Village Green grass cutting in the previous 7 years which was received after the precept for 2017/2018 was set.</t>
  </si>
  <si>
    <t>Approx. - Need to maintain unearmarked funds to cover minimum spend. Currently unearmarked funds are approx. £6.7K so is sufficient</t>
  </si>
  <si>
    <t xml:space="preserve">Items highlighted in yellow are the minimum that can be set without having to draw on the Councils own reserves to cover expenditure </t>
  </si>
  <si>
    <t>Subscriptions/
Training/
Meetings</t>
  </si>
  <si>
    <t>Village Hall Trust Deed Rental</t>
  </si>
  <si>
    <t>Based on known expenditure between December 2017 and March 2018 plus £650.00 for unknown items</t>
  </si>
  <si>
    <t>Includes an estimate of £27 interest expected in January 2018.</t>
  </si>
  <si>
    <t>Election cost: SGC advised expected cost for a multiple vacancy election would be approx. £2,300. Next planned election will be in May 2019.</t>
  </si>
  <si>
    <t>Cllrs are reminded that the Council have previously discussed the following which have not been taken into account in this draft budget:
Replacement of the Village Notice Board
The purchase or contribution towards the purchase of a defibrillator and any ongoing charges.</t>
  </si>
  <si>
    <t>The proposed precept for 2018/2019 is 1.1% higher (£55) that the current years precept. However within payments there is £60 allocated against Internal Audit. In previous years as the income of the Parish Council was less that £25K the Council accounts were also externally audited. This is no longer required. However in order the ensure the Councils financial records and policies are robust from 2018 internal audits will be undertaken through the ALCA Internal Audit Consortium.</t>
  </si>
  <si>
    <t>General Data Protection Regulations  - At the current time little is known about any costs that the Council may incur in respect of this regulation which comes into force in May 2018 and therefore no budget can be set. Cllrs may wish to include a nominal amount to cover this or take any costs incurred from Council reserves and recoup these costs in the 2019/2020 precept.</t>
  </si>
  <si>
    <t>Estimated receipts 
for 2017/2018</t>
  </si>
  <si>
    <t xml:space="preserve"> Budget for 2018 / 2019</t>
  </si>
  <si>
    <t>The following resolution was agreed at the Council meeting dated 21st November 2018.</t>
  </si>
  <si>
    <r>
      <t xml:space="preserve">Minute ref: 820/17.3 It was proposed by Cllr Stanley, seconded by Cllr Jarvis and </t>
    </r>
    <r>
      <rPr>
        <b/>
        <sz val="11"/>
        <rFont val="Tahoma"/>
        <family val="2"/>
      </rPr>
      <t>RESOLVED</t>
    </r>
    <r>
      <rPr>
        <sz val="11"/>
        <rFont val="Tahoma"/>
        <family val="2"/>
      </rPr>
      <t xml:space="preserve"> unanimously that the council budget for 2018/2019  be approved to include a precept of £6,553.00</t>
    </r>
  </si>
  <si>
    <t>windmill1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</si>
</sst>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0%"/>
  </numFmts>
  <fonts count="21" x14ac:knownFonts="1">
    <font>
      <sz val="10"/>
      <name val="Arial"/>
    </font>
    <font>
      <b/>
      <sz val="12"/>
      <name val="Tahoma"/>
      <family val="2"/>
    </font>
    <font>
      <sz val="8"/>
      <name val="Tahoma"/>
      <family val="2"/>
    </font>
    <font>
      <b/>
      <sz val="8"/>
      <name val="Tahoma"/>
      <family val="2"/>
    </font>
    <font>
      <sz val="8"/>
      <color indexed="10"/>
      <name val="Tahoma"/>
      <family val="2"/>
    </font>
    <font>
      <b/>
      <u/>
      <sz val="14"/>
      <name val="Tahoma"/>
      <family val="2"/>
    </font>
    <font>
      <b/>
      <sz val="20"/>
      <name val="Tahoma"/>
      <family val="2"/>
    </font>
    <font>
      <b/>
      <sz val="20"/>
      <name val="Arial"/>
      <family val="2"/>
    </font>
    <font>
      <b/>
      <sz val="18"/>
      <name val="Tahoma"/>
      <family val="2"/>
    </font>
    <font>
      <b/>
      <sz val="18"/>
      <name val="Arial"/>
      <family val="2"/>
    </font>
    <font>
      <b/>
      <sz val="9"/>
      <name val="Tahoma"/>
      <family val="2"/>
    </font>
    <font>
      <sz val="9"/>
      <color rgb="FFFF0000"/>
      <name val="Tahoma"/>
      <family val="2"/>
    </font>
    <font>
      <sz val="9"/>
      <name val="Tahoma"/>
      <family val="2"/>
    </font>
    <font>
      <sz val="9"/>
      <color indexed="10"/>
      <name val="Tahoma"/>
      <family val="2"/>
    </font>
    <font>
      <sz val="10"/>
      <name val="Arial"/>
      <family val="2"/>
    </font>
    <font>
      <b/>
      <sz val="7"/>
      <name val="Tahoma"/>
      <family val="2"/>
    </font>
    <font>
      <sz val="11"/>
      <name val="Tahoma"/>
      <family val="2"/>
    </font>
    <font>
      <b/>
      <sz val="11"/>
      <name val="Tahoma"/>
      <family val="2"/>
    </font>
    <font>
      <b/>
      <u/>
      <sz val="11"/>
      <name val="Tahoma"/>
      <family val="2"/>
    </font>
    <font>
      <sz val="8"/>
      <color theme="0"/>
      <name val="Tahoma"/>
      <family val="2"/>
    </font>
    <font>
      <sz val="14"/>
      <color theme="0"/>
      <name val="Tahoma"/>
      <family val="2"/>
    </font>
  </fonts>
  <fills count="3">
    <fill>
      <patternFill patternType="none"/>
    </fill>
    <fill>
      <patternFill patternType="gray125"/>
    </fill>
    <fill>
      <patternFill patternType="solid">
        <fgColor theme="0"/>
        <bgColor indexed="64"/>
      </patternFill>
    </fill>
  </fills>
  <borders count="60">
    <border>
      <left/>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bottom style="double">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indexed="64"/>
      </top>
      <bottom style="double">
        <color indexed="64"/>
      </bottom>
      <diagonal/>
    </border>
    <border>
      <left/>
      <right/>
      <top style="double">
        <color indexed="64"/>
      </top>
      <bottom style="thin">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style="dotted">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dotted">
        <color indexed="64"/>
      </top>
      <bottom style="dashed">
        <color indexed="64"/>
      </bottom>
      <diagonal/>
    </border>
    <border>
      <left/>
      <right style="thin">
        <color indexed="64"/>
      </right>
      <top style="dotted">
        <color indexed="64"/>
      </top>
      <bottom style="dashed">
        <color indexed="64"/>
      </bottom>
      <diagonal/>
    </border>
    <border>
      <left/>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bottom style="dotted">
        <color indexed="64"/>
      </bottom>
      <diagonal/>
    </border>
    <border>
      <left/>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hair">
        <color indexed="64"/>
      </bottom>
      <diagonal/>
    </border>
    <border>
      <left style="thin">
        <color indexed="64"/>
      </left>
      <right/>
      <top style="dotted">
        <color indexed="64"/>
      </top>
      <bottom style="hair">
        <color indexed="64"/>
      </bottom>
      <diagonal/>
    </border>
    <border>
      <left/>
      <right style="thin">
        <color indexed="64"/>
      </right>
      <top style="dotted">
        <color indexed="64"/>
      </top>
      <bottom style="hair">
        <color indexed="64"/>
      </bottom>
      <diagonal/>
    </border>
    <border>
      <left/>
      <right/>
      <top style="dotted">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14" fillId="0" borderId="0" applyFont="0" applyFill="0" applyBorder="0" applyAlignment="0" applyProtection="0"/>
  </cellStyleXfs>
  <cellXfs count="208">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applyBorder="1" applyAlignment="1">
      <alignment horizontal="left" vertical="center"/>
    </xf>
    <xf numFmtId="0" fontId="2" fillId="0" borderId="0" xfId="0" applyFont="1" applyBorder="1" applyAlignment="1">
      <alignment horizontal="right" vertical="center"/>
    </xf>
    <xf numFmtId="0" fontId="2" fillId="0" borderId="3" xfId="0" applyFont="1" applyBorder="1" applyAlignment="1">
      <alignment horizontal="left" vertical="center"/>
    </xf>
    <xf numFmtId="0" fontId="4" fillId="0" borderId="0" xfId="0" applyFont="1" applyBorder="1" applyAlignment="1">
      <alignment horizontal="center" vertical="center"/>
    </xf>
    <xf numFmtId="0" fontId="2" fillId="0" borderId="34" xfId="0" applyFont="1" applyBorder="1" applyAlignment="1">
      <alignment horizontal="left" vertical="center"/>
    </xf>
    <xf numFmtId="4" fontId="2" fillId="0" borderId="0" xfId="0" applyNumberFormat="1" applyFont="1" applyBorder="1" applyAlignment="1">
      <alignment horizontal="right" vertical="center"/>
    </xf>
    <xf numFmtId="4" fontId="2" fillId="0" borderId="0" xfId="0" applyNumberFormat="1" applyFont="1" applyBorder="1" applyAlignment="1">
      <alignment horizontal="left" vertical="center"/>
    </xf>
    <xf numFmtId="4" fontId="2" fillId="0" borderId="0" xfId="0" applyNumberFormat="1" applyFont="1" applyAlignment="1">
      <alignment horizontal="left" vertical="center"/>
    </xf>
    <xf numFmtId="0" fontId="2" fillId="0" borderId="42" xfId="0" applyFont="1" applyBorder="1" applyAlignment="1">
      <alignment horizontal="left" vertical="center"/>
    </xf>
    <xf numFmtId="4" fontId="3" fillId="0" borderId="2" xfId="0" applyNumberFormat="1" applyFont="1" applyBorder="1" applyAlignment="1">
      <alignment horizontal="center" vertical="center"/>
    </xf>
    <xf numFmtId="4" fontId="3" fillId="0" borderId="2" xfId="0" applyNumberFormat="1" applyFont="1" applyBorder="1" applyAlignment="1">
      <alignment horizontal="center" vertical="center" wrapText="1"/>
    </xf>
    <xf numFmtId="4" fontId="2" fillId="0" borderId="0" xfId="0" applyNumberFormat="1" applyFont="1" applyAlignment="1">
      <alignment horizontal="center" vertical="center"/>
    </xf>
    <xf numFmtId="4" fontId="2" fillId="0" borderId="23" xfId="0" applyNumberFormat="1" applyFont="1" applyBorder="1" applyAlignment="1">
      <alignment horizontal="center" vertical="center"/>
    </xf>
    <xf numFmtId="4" fontId="2" fillId="0" borderId="19" xfId="0" applyNumberFormat="1" applyFont="1" applyBorder="1" applyAlignment="1">
      <alignment horizontal="center" vertical="center"/>
    </xf>
    <xf numFmtId="49" fontId="3" fillId="0" borderId="1" xfId="0" applyNumberFormat="1" applyFont="1" applyBorder="1" applyAlignment="1">
      <alignment horizontal="center" vertical="center"/>
    </xf>
    <xf numFmtId="4" fontId="2" fillId="0" borderId="0" xfId="0" applyNumberFormat="1" applyFont="1" applyBorder="1" applyAlignment="1">
      <alignment horizontal="center" vertical="center"/>
    </xf>
    <xf numFmtId="4" fontId="12" fillId="0" borderId="0" xfId="0" applyNumberFormat="1" applyFont="1" applyBorder="1" applyAlignment="1">
      <alignment horizontal="left" vertical="center" wrapText="1" indent="1"/>
    </xf>
    <xf numFmtId="4" fontId="12" fillId="0" borderId="30" xfId="0" applyNumberFormat="1" applyFont="1" applyBorder="1" applyAlignment="1">
      <alignment horizontal="center" vertical="center"/>
    </xf>
    <xf numFmtId="4" fontId="12" fillId="0" borderId="0" xfId="0" applyNumberFormat="1" applyFont="1" applyBorder="1" applyAlignment="1">
      <alignment horizontal="right" vertical="center"/>
    </xf>
    <xf numFmtId="4" fontId="12" fillId="0" borderId="0" xfId="0" applyNumberFormat="1" applyFont="1" applyBorder="1" applyAlignment="1">
      <alignment horizontal="left" vertical="center"/>
    </xf>
    <xf numFmtId="4" fontId="12" fillId="0" borderId="34" xfId="0" applyNumberFormat="1" applyFont="1" applyBorder="1" applyAlignment="1">
      <alignment horizontal="right" vertical="center"/>
    </xf>
    <xf numFmtId="4" fontId="10" fillId="0" borderId="5" xfId="0" applyNumberFormat="1" applyFont="1" applyBorder="1" applyAlignment="1">
      <alignment horizontal="center" vertical="center"/>
    </xf>
    <xf numFmtId="4" fontId="10" fillId="0" borderId="2" xfId="0" applyNumberFormat="1" applyFont="1" applyBorder="1" applyAlignment="1">
      <alignment horizontal="center" vertical="center" wrapText="1"/>
    </xf>
    <xf numFmtId="4" fontId="12" fillId="0" borderId="2" xfId="0" applyNumberFormat="1" applyFont="1" applyBorder="1" applyAlignment="1">
      <alignment horizontal="center" vertical="center"/>
    </xf>
    <xf numFmtId="4" fontId="12" fillId="0" borderId="8" xfId="0" applyNumberFormat="1" applyFont="1" applyBorder="1" applyAlignment="1">
      <alignment horizontal="center" vertical="center"/>
    </xf>
    <xf numFmtId="4" fontId="12" fillId="0" borderId="20" xfId="0" applyNumberFormat="1" applyFont="1" applyBorder="1" applyAlignment="1">
      <alignment horizontal="center" vertical="center"/>
    </xf>
    <xf numFmtId="4" fontId="12" fillId="0" borderId="0" xfId="0" applyNumberFormat="1" applyFont="1" applyBorder="1" applyAlignment="1">
      <alignment horizontal="center" vertical="center"/>
    </xf>
    <xf numFmtId="0" fontId="12" fillId="0" borderId="0" xfId="0" applyFont="1" applyAlignment="1">
      <alignment vertical="center"/>
    </xf>
    <xf numFmtId="0" fontId="12" fillId="0" borderId="7" xfId="0" applyFont="1" applyBorder="1" applyAlignment="1">
      <alignment horizontal="left" vertical="center"/>
    </xf>
    <xf numFmtId="2" fontId="12" fillId="0" borderId="2" xfId="0" applyNumberFormat="1" applyFont="1" applyBorder="1" applyAlignment="1">
      <alignment horizontal="center" vertical="center"/>
    </xf>
    <xf numFmtId="0" fontId="12" fillId="0" borderId="10" xfId="0" applyFont="1" applyBorder="1" applyAlignment="1">
      <alignment horizontal="left" vertical="center"/>
    </xf>
    <xf numFmtId="4" fontId="12" fillId="0" borderId="10" xfId="0" applyNumberFormat="1" applyFont="1" applyFill="1" applyBorder="1" applyAlignment="1">
      <alignment horizontal="center" vertical="center"/>
    </xf>
    <xf numFmtId="0" fontId="12" fillId="0" borderId="25" xfId="0" applyFont="1" applyBorder="1" applyAlignment="1">
      <alignment horizontal="left" vertical="center"/>
    </xf>
    <xf numFmtId="0" fontId="12" fillId="0" borderId="22" xfId="0" applyFont="1" applyBorder="1" applyAlignment="1">
      <alignment horizontal="left" vertical="center"/>
    </xf>
    <xf numFmtId="4" fontId="12" fillId="0" borderId="11" xfId="0" applyNumberFormat="1" applyFont="1" applyBorder="1" applyAlignment="1">
      <alignment horizontal="center" vertical="center"/>
    </xf>
    <xf numFmtId="4" fontId="12" fillId="0" borderId="11" xfId="0" applyNumberFormat="1" applyFont="1" applyFill="1" applyBorder="1" applyAlignment="1">
      <alignment horizontal="center" vertical="center"/>
    </xf>
    <xf numFmtId="0" fontId="12" fillId="0" borderId="0" xfId="0" applyFont="1" applyAlignment="1">
      <alignment horizontal="left" vertical="center"/>
    </xf>
    <xf numFmtId="0" fontId="12" fillId="0" borderId="0" xfId="0" applyFont="1" applyAlignment="1">
      <alignment horizontal="right" vertical="center"/>
    </xf>
    <xf numFmtId="4" fontId="12" fillId="0" borderId="7" xfId="0" applyNumberFormat="1" applyFont="1" applyBorder="1" applyAlignment="1">
      <alignment horizontal="center" vertical="center"/>
    </xf>
    <xf numFmtId="4" fontId="12" fillId="0" borderId="12" xfId="0" applyNumberFormat="1" applyFont="1" applyBorder="1" applyAlignment="1">
      <alignment horizontal="center" vertical="center"/>
    </xf>
    <xf numFmtId="0" fontId="12" fillId="0" borderId="0" xfId="0" applyFont="1" applyBorder="1" applyAlignment="1">
      <alignment horizontal="right" vertical="center"/>
    </xf>
    <xf numFmtId="4" fontId="12" fillId="0" borderId="19" xfId="0" applyNumberFormat="1" applyFont="1" applyBorder="1" applyAlignment="1">
      <alignment horizontal="center" vertical="center"/>
    </xf>
    <xf numFmtId="0" fontId="12" fillId="0" borderId="0" xfId="0" applyFont="1" applyBorder="1" applyAlignment="1">
      <alignment horizontal="left" vertical="center"/>
    </xf>
    <xf numFmtId="4" fontId="10" fillId="0" borderId="3" xfId="0" applyNumberFormat="1" applyFont="1" applyBorder="1" applyAlignment="1">
      <alignment horizontal="center" vertical="center" wrapText="1"/>
    </xf>
    <xf numFmtId="4" fontId="10" fillId="0" borderId="4" xfId="0" applyNumberFormat="1" applyFont="1" applyBorder="1" applyAlignment="1">
      <alignment horizontal="center" vertical="center" wrapText="1"/>
    </xf>
    <xf numFmtId="4" fontId="12" fillId="0" borderId="15" xfId="0" applyNumberFormat="1" applyFont="1" applyBorder="1" applyAlignment="1">
      <alignment horizontal="center" vertical="center"/>
    </xf>
    <xf numFmtId="0" fontId="12" fillId="0" borderId="16" xfId="0" applyFont="1" applyBorder="1" applyAlignment="1">
      <alignment horizontal="left" vertical="center"/>
    </xf>
    <xf numFmtId="4" fontId="12" fillId="0" borderId="14" xfId="0" applyNumberFormat="1" applyFont="1" applyBorder="1" applyAlignment="1">
      <alignment horizontal="center" vertical="center"/>
    </xf>
    <xf numFmtId="4" fontId="10" fillId="0" borderId="8" xfId="0" applyNumberFormat="1" applyFont="1" applyBorder="1" applyAlignment="1">
      <alignment horizontal="center" vertical="center"/>
    </xf>
    <xf numFmtId="4" fontId="12" fillId="0" borderId="0" xfId="0" applyNumberFormat="1" applyFont="1" applyAlignment="1">
      <alignment horizontal="left" vertical="center"/>
    </xf>
    <xf numFmtId="4" fontId="12" fillId="0" borderId="0" xfId="0" applyNumberFormat="1" applyFont="1" applyAlignment="1">
      <alignment horizontal="center" vertical="center"/>
    </xf>
    <xf numFmtId="0" fontId="12" fillId="0" borderId="34" xfId="0" applyFont="1" applyBorder="1" applyAlignment="1">
      <alignment horizontal="left" vertical="center"/>
    </xf>
    <xf numFmtId="4" fontId="12" fillId="0" borderId="17" xfId="0" applyNumberFormat="1" applyFont="1" applyBorder="1" applyAlignment="1">
      <alignment horizontal="center" vertical="center"/>
    </xf>
    <xf numFmtId="4" fontId="12" fillId="0" borderId="18" xfId="0" applyNumberFormat="1" applyFont="1" applyBorder="1" applyAlignment="1">
      <alignment horizontal="center" vertical="center"/>
    </xf>
    <xf numFmtId="0" fontId="12" fillId="0" borderId="36" xfId="0" applyFont="1" applyBorder="1" applyAlignment="1">
      <alignment horizontal="left" vertical="center"/>
    </xf>
    <xf numFmtId="4" fontId="12" fillId="0" borderId="6" xfId="0" applyNumberFormat="1" applyFont="1" applyBorder="1" applyAlignment="1">
      <alignment horizontal="center" vertical="center"/>
    </xf>
    <xf numFmtId="0" fontId="13" fillId="0" borderId="36" xfId="0" applyFont="1" applyBorder="1" applyAlignment="1">
      <alignment horizontal="center" vertical="center"/>
    </xf>
    <xf numFmtId="0" fontId="12" fillId="0" borderId="16" xfId="0" applyFont="1" applyBorder="1" applyAlignment="1">
      <alignment horizontal="right" vertical="center"/>
    </xf>
    <xf numFmtId="4" fontId="12" fillId="0" borderId="13" xfId="0" applyNumberFormat="1" applyFont="1" applyBorder="1" applyAlignment="1">
      <alignment horizontal="center" vertical="center"/>
    </xf>
    <xf numFmtId="4" fontId="10" fillId="0" borderId="20" xfId="0" applyNumberFormat="1" applyFont="1" applyBorder="1" applyAlignment="1">
      <alignment horizontal="center" vertical="center"/>
    </xf>
    <xf numFmtId="4" fontId="12" fillId="0" borderId="26" xfId="0" applyNumberFormat="1" applyFont="1" applyBorder="1" applyAlignment="1">
      <alignment horizontal="center" vertical="center"/>
    </xf>
    <xf numFmtId="2" fontId="12" fillId="0" borderId="26" xfId="0" applyNumberFormat="1" applyFont="1" applyBorder="1" applyAlignment="1">
      <alignment horizontal="center" vertical="center"/>
    </xf>
    <xf numFmtId="2" fontId="12" fillId="0" borderId="43" xfId="0" applyNumberFormat="1" applyFont="1" applyBorder="1" applyAlignment="1">
      <alignment horizontal="center" vertical="center"/>
    </xf>
    <xf numFmtId="4" fontId="12" fillId="0" borderId="43" xfId="0" applyNumberFormat="1" applyFont="1" applyBorder="1" applyAlignment="1">
      <alignment horizontal="center" vertical="center"/>
    </xf>
    <xf numFmtId="4" fontId="10" fillId="0" borderId="14" xfId="0" applyNumberFormat="1" applyFont="1" applyBorder="1" applyAlignment="1">
      <alignment horizontal="center" vertical="center"/>
    </xf>
    <xf numFmtId="4" fontId="12" fillId="0" borderId="0" xfId="0" applyNumberFormat="1" applyFont="1" applyBorder="1" applyAlignment="1">
      <alignment horizontal="left" vertical="center" indent="1"/>
    </xf>
    <xf numFmtId="4" fontId="12" fillId="0" borderId="41" xfId="0" applyNumberFormat="1" applyFont="1" applyBorder="1" applyAlignment="1">
      <alignment horizontal="right" vertical="center"/>
    </xf>
    <xf numFmtId="2" fontId="12" fillId="0" borderId="30" xfId="0" applyNumberFormat="1" applyFont="1" applyBorder="1" applyAlignment="1">
      <alignment horizontal="center" vertical="center"/>
    </xf>
    <xf numFmtId="4" fontId="2" fillId="0" borderId="0" xfId="0" applyNumberFormat="1" applyFont="1" applyAlignment="1">
      <alignment vertical="center"/>
    </xf>
    <xf numFmtId="0" fontId="2" fillId="0" borderId="26" xfId="0" applyFont="1" applyBorder="1" applyAlignment="1">
      <alignment horizontal="left" vertical="center" wrapText="1"/>
    </xf>
    <xf numFmtId="49" fontId="15" fillId="0" borderId="1" xfId="0" applyNumberFormat="1" applyFont="1" applyBorder="1" applyAlignment="1">
      <alignment horizontal="center" vertical="center" wrapText="1"/>
    </xf>
    <xf numFmtId="4" fontId="15" fillId="0" borderId="5" xfId="0" applyNumberFormat="1" applyFont="1" applyBorder="1" applyAlignment="1">
      <alignment horizontal="center" vertical="center" wrapText="1"/>
    </xf>
    <xf numFmtId="9" fontId="10" fillId="0" borderId="0" xfId="1" applyFont="1" applyBorder="1" applyAlignment="1">
      <alignment horizontal="center" vertical="center"/>
    </xf>
    <xf numFmtId="0" fontId="12" fillId="0" borderId="35" xfId="0" applyFont="1" applyBorder="1" applyAlignment="1">
      <alignment vertical="center"/>
    </xf>
    <xf numFmtId="4" fontId="12" fillId="0" borderId="28" xfId="0" applyNumberFormat="1" applyFont="1" applyBorder="1" applyAlignment="1">
      <alignment horizontal="center" vertical="center"/>
    </xf>
    <xf numFmtId="0" fontId="1" fillId="0" borderId="0" xfId="0" applyFont="1" applyAlignment="1">
      <alignment vertical="center"/>
    </xf>
    <xf numFmtId="4" fontId="12" fillId="0" borderId="52" xfId="0" applyNumberFormat="1" applyFont="1" applyBorder="1" applyAlignment="1">
      <alignment horizontal="center" vertical="center"/>
    </xf>
    <xf numFmtId="2" fontId="12" fillId="0" borderId="52" xfId="0" applyNumberFormat="1" applyFont="1" applyBorder="1" applyAlignment="1">
      <alignment horizontal="center" vertical="center"/>
    </xf>
    <xf numFmtId="0" fontId="12" fillId="0" borderId="4" xfId="0" applyFont="1" applyBorder="1" applyAlignment="1">
      <alignment horizontal="left" vertical="center"/>
    </xf>
    <xf numFmtId="0" fontId="12" fillId="0" borderId="41" xfId="0" applyFont="1" applyBorder="1" applyAlignment="1">
      <alignment horizontal="left" vertical="center"/>
    </xf>
    <xf numFmtId="4" fontId="12" fillId="0" borderId="3" xfId="0" applyNumberFormat="1" applyFont="1" applyBorder="1" applyAlignment="1">
      <alignment horizontal="center" vertical="center"/>
    </xf>
    <xf numFmtId="2" fontId="12" fillId="0" borderId="5" xfId="0" applyNumberFormat="1" applyFont="1" applyBorder="1" applyAlignment="1">
      <alignment horizontal="center" vertical="center"/>
    </xf>
    <xf numFmtId="4" fontId="16" fillId="0" borderId="0" xfId="0" applyNumberFormat="1" applyFont="1" applyBorder="1" applyAlignment="1">
      <alignment horizontal="left" vertical="center"/>
    </xf>
    <xf numFmtId="4" fontId="16" fillId="0" borderId="0" xfId="0" applyNumberFormat="1" applyFont="1" applyBorder="1" applyAlignment="1">
      <alignment horizontal="center" vertical="center"/>
    </xf>
    <xf numFmtId="0" fontId="12" fillId="2" borderId="15" xfId="0" applyFont="1" applyFill="1" applyBorder="1" applyAlignment="1">
      <alignment horizontal="left" vertical="center"/>
    </xf>
    <xf numFmtId="0" fontId="12" fillId="2" borderId="28" xfId="0" applyFont="1" applyFill="1" applyBorder="1" applyAlignment="1">
      <alignment horizontal="left" vertical="center"/>
    </xf>
    <xf numFmtId="4" fontId="12" fillId="2" borderId="30" xfId="0" applyNumberFormat="1" applyFont="1" applyFill="1" applyBorder="1" applyAlignment="1">
      <alignment horizontal="center" vertical="center"/>
    </xf>
    <xf numFmtId="4" fontId="12" fillId="2" borderId="2" xfId="0" applyNumberFormat="1" applyFont="1" applyFill="1" applyBorder="1" applyAlignment="1">
      <alignment horizontal="center" vertical="center"/>
    </xf>
    <xf numFmtId="0" fontId="16" fillId="0" borderId="0" xfId="0" applyFont="1" applyBorder="1" applyAlignment="1">
      <alignment horizontal="left" vertical="center"/>
    </xf>
    <xf numFmtId="0" fontId="16" fillId="0" borderId="0" xfId="0" applyFont="1" applyAlignment="1">
      <alignment vertical="center"/>
    </xf>
    <xf numFmtId="0" fontId="17" fillId="0" borderId="0" xfId="0" applyFont="1" applyAlignment="1">
      <alignment horizontal="left" vertical="center"/>
    </xf>
    <xf numFmtId="0" fontId="18" fillId="0" borderId="0" xfId="0" applyFont="1" applyAlignment="1">
      <alignment horizontal="left" vertical="center"/>
    </xf>
    <xf numFmtId="0" fontId="12" fillId="2" borderId="30" xfId="0" applyFont="1" applyFill="1" applyBorder="1" applyAlignment="1">
      <alignment horizontal="left" vertical="center"/>
    </xf>
    <xf numFmtId="0" fontId="2" fillId="0" borderId="30" xfId="0" applyFont="1" applyBorder="1" applyAlignment="1">
      <alignment horizontal="left" vertical="center"/>
    </xf>
    <xf numFmtId="4" fontId="10" fillId="0" borderId="16" xfId="0" applyNumberFormat="1" applyFont="1" applyBorder="1" applyAlignment="1">
      <alignment horizontal="center" vertical="center"/>
    </xf>
    <xf numFmtId="4" fontId="10" fillId="0" borderId="15" xfId="0" applyNumberFormat="1" applyFont="1" applyBorder="1" applyAlignment="1">
      <alignment horizontal="center" vertical="center" wrapText="1"/>
    </xf>
    <xf numFmtId="0" fontId="5" fillId="0" borderId="0" xfId="0" applyFont="1" applyAlignment="1">
      <alignment vertical="center"/>
    </xf>
    <xf numFmtId="4" fontId="19" fillId="0" borderId="0" xfId="0" applyNumberFormat="1" applyFont="1" applyAlignment="1">
      <alignment horizontal="center" vertical="center"/>
    </xf>
    <xf numFmtId="4" fontId="10" fillId="0" borderId="26" xfId="0" applyNumberFormat="1" applyFont="1" applyFill="1" applyBorder="1" applyAlignment="1">
      <alignment horizontal="center" vertical="center"/>
    </xf>
    <xf numFmtId="4" fontId="12" fillId="0" borderId="42" xfId="0" applyNumberFormat="1" applyFont="1" applyBorder="1" applyAlignment="1">
      <alignment horizontal="center" vertical="center"/>
    </xf>
    <xf numFmtId="4" fontId="10" fillId="0" borderId="59" xfId="0" applyNumberFormat="1" applyFont="1" applyFill="1" applyBorder="1" applyAlignment="1">
      <alignment horizontal="center" vertical="center"/>
    </xf>
    <xf numFmtId="164" fontId="12" fillId="0" borderId="1" xfId="1" applyNumberFormat="1" applyFont="1" applyFill="1" applyBorder="1" applyAlignment="1">
      <alignment horizontal="center" vertical="center"/>
    </xf>
    <xf numFmtId="164" fontId="12" fillId="0" borderId="30" xfId="1" applyNumberFormat="1" applyFont="1" applyFill="1" applyBorder="1" applyAlignment="1">
      <alignment horizontal="center" vertical="center"/>
    </xf>
    <xf numFmtId="164" fontId="12" fillId="2" borderId="30" xfId="1" applyNumberFormat="1" applyFont="1" applyFill="1" applyBorder="1" applyAlignment="1">
      <alignment horizontal="center" vertical="center"/>
    </xf>
    <xf numFmtId="164" fontId="12" fillId="0" borderId="30" xfId="1" applyNumberFormat="1" applyFont="1" applyBorder="1" applyAlignment="1">
      <alignment horizontal="center" vertical="center"/>
    </xf>
    <xf numFmtId="164" fontId="12" fillId="0" borderId="16" xfId="1" applyNumberFormat="1" applyFont="1" applyBorder="1" applyAlignment="1">
      <alignment horizontal="center" vertical="center"/>
    </xf>
    <xf numFmtId="164" fontId="10" fillId="0" borderId="17" xfId="1" applyNumberFormat="1" applyFont="1" applyBorder="1" applyAlignment="1">
      <alignment horizontal="center" vertical="center"/>
    </xf>
    <xf numFmtId="164" fontId="2" fillId="0" borderId="0" xfId="0" applyNumberFormat="1" applyFont="1" applyBorder="1" applyAlignment="1">
      <alignment horizontal="center" vertical="center"/>
    </xf>
    <xf numFmtId="164" fontId="12" fillId="0" borderId="17" xfId="1" applyNumberFormat="1" applyFont="1" applyBorder="1" applyAlignment="1">
      <alignment horizontal="center" vertical="center"/>
    </xf>
    <xf numFmtId="164" fontId="12" fillId="0" borderId="0" xfId="0" applyNumberFormat="1" applyFont="1" applyBorder="1" applyAlignment="1">
      <alignment horizontal="center" vertical="center"/>
    </xf>
    <xf numFmtId="164" fontId="12" fillId="0" borderId="35" xfId="1" applyNumberFormat="1" applyFont="1" applyBorder="1" applyAlignment="1">
      <alignment horizontal="center" vertical="center"/>
    </xf>
    <xf numFmtId="164" fontId="12" fillId="0" borderId="33" xfId="1" applyNumberFormat="1" applyFont="1" applyBorder="1" applyAlignment="1">
      <alignment horizontal="center" vertical="center"/>
    </xf>
    <xf numFmtId="164" fontId="12" fillId="0" borderId="20" xfId="1" applyNumberFormat="1" applyFont="1" applyBorder="1" applyAlignment="1">
      <alignment horizontal="center" vertical="center"/>
    </xf>
    <xf numFmtId="0" fontId="12" fillId="0" borderId="7" xfId="0" applyFont="1" applyFill="1" applyBorder="1" applyAlignment="1">
      <alignment horizontal="left" vertical="center"/>
    </xf>
    <xf numFmtId="4" fontId="12" fillId="0" borderId="16" xfId="0" applyNumberFormat="1" applyFont="1" applyFill="1" applyBorder="1" applyAlignment="1">
      <alignment horizontal="center" vertical="center"/>
    </xf>
    <xf numFmtId="2" fontId="12" fillId="0" borderId="7" xfId="0" applyNumberFormat="1" applyFont="1" applyFill="1" applyBorder="1" applyAlignment="1">
      <alignment horizontal="center" vertical="center"/>
    </xf>
    <xf numFmtId="4" fontId="12" fillId="0" borderId="35" xfId="0" applyNumberFormat="1" applyFont="1" applyFill="1" applyBorder="1" applyAlignment="1">
      <alignment horizontal="center" vertical="center"/>
    </xf>
    <xf numFmtId="4" fontId="12" fillId="0" borderId="2" xfId="0" applyNumberFormat="1" applyFont="1" applyFill="1" applyBorder="1" applyAlignment="1">
      <alignment horizontal="center" vertical="center"/>
    </xf>
    <xf numFmtId="164" fontId="12" fillId="0" borderId="16" xfId="1" applyNumberFormat="1" applyFont="1" applyFill="1" applyBorder="1" applyAlignment="1">
      <alignment horizontal="center" vertical="center"/>
    </xf>
    <xf numFmtId="0" fontId="12" fillId="0" borderId="35" xfId="0" applyFont="1" applyFill="1" applyBorder="1" applyAlignment="1">
      <alignment horizontal="left" vertical="center"/>
    </xf>
    <xf numFmtId="0" fontId="12" fillId="0" borderId="10" xfId="0" applyFont="1" applyFill="1" applyBorder="1" applyAlignment="1">
      <alignment horizontal="left" vertical="center"/>
    </xf>
    <xf numFmtId="2" fontId="12" fillId="0" borderId="2" xfId="0" applyNumberFormat="1" applyFont="1" applyFill="1" applyBorder="1" applyAlignment="1">
      <alignment horizontal="center" vertical="center"/>
    </xf>
    <xf numFmtId="4" fontId="12" fillId="0" borderId="9" xfId="0" applyNumberFormat="1" applyFont="1" applyFill="1" applyBorder="1" applyAlignment="1">
      <alignment horizontal="center" vertical="center"/>
    </xf>
    <xf numFmtId="2" fontId="12" fillId="0" borderId="10" xfId="0" applyNumberFormat="1" applyFont="1" applyFill="1" applyBorder="1" applyAlignment="1">
      <alignment horizontal="center" vertical="center"/>
    </xf>
    <xf numFmtId="0" fontId="12" fillId="0" borderId="11" xfId="0" applyFont="1" applyFill="1" applyBorder="1" applyAlignment="1">
      <alignment horizontal="left" vertical="center"/>
    </xf>
    <xf numFmtId="4" fontId="12" fillId="0" borderId="21" xfId="0" applyNumberFormat="1" applyFont="1" applyFill="1" applyBorder="1" applyAlignment="1">
      <alignment horizontal="center" vertical="center"/>
    </xf>
    <xf numFmtId="0" fontId="12" fillId="0" borderId="2" xfId="0" applyFont="1" applyFill="1" applyBorder="1" applyAlignment="1">
      <alignment horizontal="left" vertical="center"/>
    </xf>
    <xf numFmtId="2" fontId="12" fillId="0" borderId="11" xfId="0" applyNumberFormat="1" applyFont="1" applyFill="1" applyBorder="1" applyAlignment="1">
      <alignment horizontal="center" vertical="center"/>
    </xf>
    <xf numFmtId="0" fontId="12" fillId="0" borderId="10" xfId="0" applyFont="1" applyFill="1" applyBorder="1" applyAlignment="1">
      <alignment vertical="center"/>
    </xf>
    <xf numFmtId="0" fontId="12" fillId="0" borderId="10" xfId="0" applyFont="1" applyFill="1" applyBorder="1" applyAlignment="1">
      <alignment horizontal="left" vertical="center" wrapText="1"/>
    </xf>
    <xf numFmtId="0" fontId="12" fillId="0" borderId="11" xfId="0" applyFont="1" applyFill="1" applyBorder="1" applyAlignment="1">
      <alignment vertical="center"/>
    </xf>
    <xf numFmtId="0" fontId="12" fillId="0" borderId="25" xfId="0" applyFont="1" applyFill="1" applyBorder="1" applyAlignment="1">
      <alignment horizontal="left" vertical="center"/>
    </xf>
    <xf numFmtId="4" fontId="12" fillId="0" borderId="25" xfId="0" applyNumberFormat="1" applyFont="1" applyFill="1" applyBorder="1" applyAlignment="1">
      <alignment horizontal="center" vertical="center"/>
    </xf>
    <xf numFmtId="2" fontId="12" fillId="0" borderId="25" xfId="0" applyNumberFormat="1" applyFont="1" applyFill="1" applyBorder="1" applyAlignment="1">
      <alignment horizontal="center" vertical="center"/>
    </xf>
    <xf numFmtId="4" fontId="11" fillId="0" borderId="2" xfId="0" applyNumberFormat="1" applyFont="1" applyFill="1" applyBorder="1" applyAlignment="1">
      <alignment horizontal="center" vertical="center"/>
    </xf>
    <xf numFmtId="164" fontId="12" fillId="0" borderId="51" xfId="1" applyNumberFormat="1" applyFont="1" applyFill="1" applyBorder="1" applyAlignment="1">
      <alignment horizontal="center" vertical="center"/>
    </xf>
    <xf numFmtId="49" fontId="3" fillId="0" borderId="0" xfId="0" applyNumberFormat="1" applyFont="1" applyBorder="1" applyAlignment="1">
      <alignment horizontal="center" vertical="center" wrapText="1"/>
    </xf>
    <xf numFmtId="49" fontId="15" fillId="0" borderId="0" xfId="0" applyNumberFormat="1" applyFont="1" applyBorder="1" applyAlignment="1">
      <alignment horizontal="center" vertical="center" wrapText="1"/>
    </xf>
    <xf numFmtId="0" fontId="12" fillId="0" borderId="31" xfId="0" applyFont="1" applyBorder="1" applyAlignment="1">
      <alignment horizontal="left" vertical="center"/>
    </xf>
    <xf numFmtId="0" fontId="12" fillId="0" borderId="48" xfId="0" applyFont="1" applyBorder="1" applyAlignment="1">
      <alignment horizontal="left" vertical="center"/>
    </xf>
    <xf numFmtId="0" fontId="12" fillId="0" borderId="32" xfId="0" applyFont="1" applyBorder="1" applyAlignment="1">
      <alignment horizontal="left" vertical="center"/>
    </xf>
    <xf numFmtId="0" fontId="16" fillId="0" borderId="0" xfId="0" applyFont="1" applyAlignment="1">
      <alignment horizontal="left" vertical="center"/>
    </xf>
    <xf numFmtId="0" fontId="12" fillId="0" borderId="9"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2" fontId="12" fillId="0" borderId="0" xfId="0" applyNumberFormat="1" applyFont="1" applyBorder="1" applyAlignment="1">
      <alignment horizontal="left" vertical="center" wrapText="1" indent="1"/>
    </xf>
    <xf numFmtId="0" fontId="12" fillId="0" borderId="0" xfId="0" applyFont="1" applyBorder="1" applyAlignment="1">
      <alignment horizontal="center" vertical="center"/>
    </xf>
    <xf numFmtId="0" fontId="12" fillId="0" borderId="35" xfId="0" applyFont="1" applyBorder="1" applyAlignment="1">
      <alignment horizontal="left" vertical="center"/>
    </xf>
    <xf numFmtId="0" fontId="12" fillId="0" borderId="31" xfId="0" applyFont="1" applyBorder="1" applyAlignment="1">
      <alignment horizontal="left" vertical="center"/>
    </xf>
    <xf numFmtId="0" fontId="12" fillId="0" borderId="46" xfId="0" applyFont="1" applyBorder="1" applyAlignment="1">
      <alignment horizontal="left" vertical="center"/>
    </xf>
    <xf numFmtId="0" fontId="12" fillId="0" borderId="28" xfId="0" applyFont="1" applyBorder="1" applyAlignment="1">
      <alignment horizontal="left" vertical="center"/>
    </xf>
    <xf numFmtId="0" fontId="12" fillId="0" borderId="27" xfId="0" applyFont="1" applyBorder="1" applyAlignment="1">
      <alignment horizontal="left" vertical="center"/>
    </xf>
    <xf numFmtId="0" fontId="12" fillId="0" borderId="49" xfId="0" applyFont="1" applyBorder="1" applyAlignment="1">
      <alignment horizontal="left" vertical="center"/>
    </xf>
    <xf numFmtId="0" fontId="12" fillId="0" borderId="47" xfId="0" applyFont="1" applyBorder="1" applyAlignment="1">
      <alignment horizontal="left" vertical="center"/>
    </xf>
    <xf numFmtId="0" fontId="12" fillId="0" borderId="53" xfId="0" applyFont="1" applyBorder="1" applyAlignment="1">
      <alignment horizontal="left" vertical="center"/>
    </xf>
    <xf numFmtId="0" fontId="12" fillId="0" borderId="55" xfId="0" applyFont="1" applyBorder="1" applyAlignment="1">
      <alignment horizontal="left" vertical="center"/>
    </xf>
    <xf numFmtId="0" fontId="12" fillId="0" borderId="54" xfId="0" applyFont="1" applyBorder="1" applyAlignment="1">
      <alignment horizontal="left" vertical="center"/>
    </xf>
    <xf numFmtId="0" fontId="12" fillId="0" borderId="48" xfId="0" applyFont="1" applyBorder="1" applyAlignment="1">
      <alignment horizontal="left" vertical="center"/>
    </xf>
    <xf numFmtId="0" fontId="12" fillId="0" borderId="32" xfId="0" applyFont="1" applyBorder="1" applyAlignment="1">
      <alignment horizontal="left" vertical="center"/>
    </xf>
    <xf numFmtId="0" fontId="12" fillId="0" borderId="50" xfId="0" applyFont="1" applyBorder="1" applyAlignment="1">
      <alignment horizontal="left"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8" fillId="0" borderId="37" xfId="0" applyFont="1" applyBorder="1" applyAlignment="1">
      <alignment horizontal="center" vertical="center" wrapText="1"/>
    </xf>
    <xf numFmtId="0" fontId="8" fillId="0" borderId="1"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8" fillId="0" borderId="35" xfId="0" applyFont="1" applyBorder="1" applyAlignment="1">
      <alignment horizontal="center" vertical="center"/>
    </xf>
    <xf numFmtId="0" fontId="8" fillId="0" borderId="3"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12" fillId="0" borderId="9" xfId="0" applyFont="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0" fillId="0" borderId="29" xfId="0" applyFont="1" applyBorder="1" applyAlignment="1">
      <alignment horizontal="left" vertical="center"/>
    </xf>
    <xf numFmtId="0" fontId="10" fillId="0" borderId="44" xfId="0" applyFont="1" applyBorder="1" applyAlignment="1">
      <alignment horizontal="left" vertical="center"/>
    </xf>
    <xf numFmtId="0" fontId="9" fillId="0" borderId="38" xfId="0" applyFont="1" applyBorder="1" applyAlignment="1">
      <alignment horizontal="center" vertical="center" wrapText="1"/>
    </xf>
    <xf numFmtId="0" fontId="9" fillId="0" borderId="24" xfId="0" applyFont="1" applyBorder="1" applyAlignment="1">
      <alignment horizontal="center" vertical="center"/>
    </xf>
    <xf numFmtId="0" fontId="1" fillId="0" borderId="0" xfId="0" applyFont="1" applyBorder="1" applyAlignment="1">
      <alignment horizontal="left" vertical="center"/>
    </xf>
    <xf numFmtId="0" fontId="1" fillId="0" borderId="41" xfId="0" applyFont="1" applyBorder="1" applyAlignment="1">
      <alignment horizontal="left" vertical="center"/>
    </xf>
    <xf numFmtId="2" fontId="12" fillId="0" borderId="0" xfId="0" applyNumberFormat="1" applyFont="1" applyBorder="1" applyAlignment="1">
      <alignment horizontal="left" vertical="center" wrapText="1" indent="1"/>
    </xf>
    <xf numFmtId="0" fontId="6" fillId="0" borderId="37" xfId="0" applyFont="1" applyBorder="1" applyAlignment="1">
      <alignment horizontal="center" vertical="center"/>
    </xf>
    <xf numFmtId="0" fontId="6" fillId="0" borderId="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2" fillId="0" borderId="9" xfId="0" applyFont="1" applyBorder="1" applyAlignment="1">
      <alignment horizontal="left" vertical="center" wrapText="1"/>
    </xf>
    <xf numFmtId="0" fontId="12" fillId="0" borderId="2" xfId="0" applyFont="1" applyBorder="1" applyAlignment="1">
      <alignment horizontal="left" vertical="center" wrapText="1"/>
    </xf>
    <xf numFmtId="0" fontId="12" fillId="0" borderId="11" xfId="0" applyFont="1" applyBorder="1" applyAlignment="1">
      <alignment horizontal="left" vertical="center" wrapText="1"/>
    </xf>
    <xf numFmtId="0" fontId="2" fillId="0" borderId="35" xfId="0" applyFont="1" applyBorder="1" applyAlignment="1">
      <alignment horizontal="left" vertical="center" wrapText="1"/>
    </xf>
    <xf numFmtId="0" fontId="2" fillId="0" borderId="2" xfId="0" applyFont="1" applyBorder="1" applyAlignment="1">
      <alignment horizontal="left" vertical="center" wrapText="1"/>
    </xf>
    <xf numFmtId="0" fontId="12" fillId="0" borderId="11" xfId="0" applyFont="1" applyBorder="1" applyAlignment="1">
      <alignment horizontal="left" vertical="center"/>
    </xf>
    <xf numFmtId="0" fontId="12" fillId="0" borderId="29" xfId="0" applyFont="1" applyBorder="1" applyAlignment="1">
      <alignment horizontal="left" vertical="center"/>
    </xf>
    <xf numFmtId="0" fontId="12" fillId="0" borderId="44" xfId="0" applyFont="1" applyBorder="1" applyAlignment="1">
      <alignment horizontal="left" vertical="center"/>
    </xf>
    <xf numFmtId="0" fontId="8" fillId="0" borderId="37" xfId="0" applyFont="1" applyBorder="1" applyAlignment="1">
      <alignment horizontal="center" vertical="center"/>
    </xf>
    <xf numFmtId="0" fontId="12" fillId="0" borderId="0" xfId="0" applyFont="1" applyBorder="1" applyAlignment="1">
      <alignment horizontal="center" vertical="center"/>
    </xf>
    <xf numFmtId="0" fontId="8" fillId="0" borderId="36" xfId="0" applyFont="1" applyBorder="1" applyAlignment="1">
      <alignment horizontal="center" vertical="center"/>
    </xf>
    <xf numFmtId="0" fontId="8" fillId="0" borderId="4" xfId="0" applyFont="1" applyBorder="1" applyAlignment="1">
      <alignment horizontal="center" vertical="center"/>
    </xf>
    <xf numFmtId="0" fontId="8" fillId="0" borderId="41" xfId="0" applyFont="1" applyBorder="1" applyAlignment="1">
      <alignment horizontal="center" vertical="center"/>
    </xf>
    <xf numFmtId="0" fontId="8" fillId="0" borderId="5" xfId="0" applyFont="1" applyBorder="1" applyAlignment="1">
      <alignment horizontal="center" vertical="center"/>
    </xf>
    <xf numFmtId="0" fontId="12" fillId="0" borderId="45" xfId="0" applyFont="1" applyBorder="1" applyAlignment="1">
      <alignment horizontal="left" vertical="center"/>
    </xf>
    <xf numFmtId="0" fontId="12" fillId="0" borderId="56" xfId="0" applyFont="1" applyBorder="1" applyAlignment="1">
      <alignment horizontal="left" vertical="center"/>
    </xf>
    <xf numFmtId="0" fontId="12" fillId="0" borderId="57" xfId="0" applyFont="1" applyBorder="1" applyAlignment="1">
      <alignment horizontal="left" vertical="center"/>
    </xf>
    <xf numFmtId="0" fontId="12" fillId="0" borderId="58" xfId="0" applyFont="1" applyBorder="1" applyAlignment="1">
      <alignment horizontal="left" vertical="center"/>
    </xf>
    <xf numFmtId="0" fontId="16" fillId="2" borderId="0" xfId="0" applyFont="1" applyFill="1" applyAlignment="1">
      <alignment vertical="center" wrapText="1"/>
    </xf>
    <xf numFmtId="0" fontId="16" fillId="0" borderId="0" xfId="0" applyFont="1" applyAlignment="1">
      <alignment vertical="center" wrapText="1"/>
    </xf>
    <xf numFmtId="0" fontId="20" fillId="0" borderId="0" xfId="0" applyFont="1" applyAlignment="1">
      <alignmen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1737630</xdr:colOff>
      <xdr:row>23</xdr:row>
      <xdr:rowOff>66470</xdr:rowOff>
    </xdr:from>
    <xdr:to>
      <xdr:col>2</xdr:col>
      <xdr:colOff>1737630</xdr:colOff>
      <xdr:row>24</xdr:row>
      <xdr:rowOff>71212</xdr:rowOff>
    </xdr:to>
    <xdr:cxnSp macro="">
      <xdr:nvCxnSpPr>
        <xdr:cNvPr id="2" name="Straight Connector 1"/>
        <xdr:cNvCxnSpPr/>
      </xdr:nvCxnSpPr>
      <xdr:spPr>
        <a:xfrm>
          <a:off x="2994930" y="5886245"/>
          <a:ext cx="0" cy="21429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85"/>
  <sheetViews>
    <sheetView tabSelected="1" zoomScaleNormal="100" workbookViewId="0">
      <selection activeCell="D9" sqref="D9"/>
    </sheetView>
  </sheetViews>
  <sheetFormatPr defaultColWidth="20.42578125" defaultRowHeight="24.95" customHeight="1" x14ac:dyDescent="0.2"/>
  <cols>
    <col min="1" max="1" width="1.85546875" style="2" customWidth="1"/>
    <col min="2" max="2" width="17" style="1" customWidth="1"/>
    <col min="3" max="3" width="27.5703125" style="1" customWidth="1"/>
    <col min="4" max="4" width="10" style="10" customWidth="1"/>
    <col min="5" max="5" width="11.5703125" style="10" customWidth="1"/>
    <col min="6" max="6" width="10" style="10" customWidth="1"/>
    <col min="7" max="7" width="2" style="10" customWidth="1"/>
    <col min="8" max="8" width="10.7109375" style="14" customWidth="1"/>
    <col min="9" max="9" width="9.7109375" style="14" customWidth="1"/>
    <col min="10" max="10" width="54.7109375" style="1" customWidth="1"/>
    <col min="11" max="16384" width="20.42578125" style="2"/>
  </cols>
  <sheetData>
    <row r="1" spans="2:12" ht="27" customHeight="1" x14ac:dyDescent="0.2">
      <c r="B1" s="99" t="s">
        <v>31</v>
      </c>
      <c r="C1" s="99"/>
      <c r="D1" s="207" t="s">
        <v>108</v>
      </c>
      <c r="E1" s="99"/>
      <c r="F1" s="99"/>
      <c r="G1" s="99"/>
      <c r="H1" s="139"/>
      <c r="I1" s="140"/>
      <c r="J1" s="99" t="s">
        <v>105</v>
      </c>
    </row>
    <row r="2" spans="2:12" ht="3" customHeight="1" x14ac:dyDescent="0.2">
      <c r="B2" s="99"/>
      <c r="C2" s="99"/>
      <c r="D2" s="99"/>
      <c r="E2" s="99"/>
      <c r="F2" s="99"/>
      <c r="G2" s="99"/>
      <c r="H2" s="99"/>
      <c r="I2" s="99"/>
      <c r="J2" s="99"/>
    </row>
    <row r="3" spans="2:12" ht="24.95" customHeight="1" x14ac:dyDescent="0.2">
      <c r="B3" s="165"/>
      <c r="C3" s="166"/>
      <c r="D3" s="17" t="s">
        <v>64</v>
      </c>
      <c r="E3" s="17" t="s">
        <v>64</v>
      </c>
      <c r="F3" s="17" t="s">
        <v>64</v>
      </c>
      <c r="G3" s="12"/>
      <c r="H3" s="17" t="s">
        <v>69</v>
      </c>
      <c r="I3" s="73" t="s">
        <v>68</v>
      </c>
      <c r="J3" s="169" t="s">
        <v>17</v>
      </c>
    </row>
    <row r="4" spans="2:12" ht="39.75" customHeight="1" x14ac:dyDescent="0.2">
      <c r="B4" s="167"/>
      <c r="C4" s="168"/>
      <c r="D4" s="24" t="s">
        <v>5</v>
      </c>
      <c r="E4" s="46" t="s">
        <v>26</v>
      </c>
      <c r="F4" s="47" t="s">
        <v>13</v>
      </c>
      <c r="G4" s="25"/>
      <c r="H4" s="24" t="s">
        <v>5</v>
      </c>
      <c r="I4" s="74" t="s">
        <v>72</v>
      </c>
      <c r="J4" s="170"/>
    </row>
    <row r="5" spans="2:12" ht="39.75" customHeight="1" thickBot="1" x14ac:dyDescent="0.25">
      <c r="B5" s="178" t="s">
        <v>104</v>
      </c>
      <c r="C5" s="179"/>
      <c r="D5" s="97"/>
      <c r="E5" s="25"/>
      <c r="F5" s="98"/>
      <c r="G5" s="25"/>
      <c r="H5" s="180" t="s">
        <v>80</v>
      </c>
      <c r="I5" s="181"/>
      <c r="J5" s="181"/>
    </row>
    <row r="6" spans="2:12" ht="24" customHeight="1" thickBot="1" x14ac:dyDescent="0.25">
      <c r="B6" s="176" t="s">
        <v>24</v>
      </c>
      <c r="C6" s="177"/>
      <c r="D6" s="101">
        <v>6460</v>
      </c>
      <c r="E6" s="101">
        <v>6478</v>
      </c>
      <c r="F6" s="101">
        <v>6478</v>
      </c>
      <c r="G6" s="48"/>
      <c r="H6" s="103">
        <f>SUM(H44-H13)</f>
        <v>6553</v>
      </c>
      <c r="I6" s="104">
        <f>SUM(H6/D6)-1</f>
        <v>1.439628482972144E-2</v>
      </c>
      <c r="J6" s="72"/>
      <c r="L6" s="71"/>
    </row>
    <row r="7" spans="2:12" ht="17.100000000000001" customHeight="1" x14ac:dyDescent="0.2">
      <c r="B7" s="151" t="s">
        <v>27</v>
      </c>
      <c r="C7" s="153"/>
      <c r="D7" s="20">
        <v>40</v>
      </c>
      <c r="E7" s="20">
        <v>0</v>
      </c>
      <c r="F7" s="48">
        <v>27</v>
      </c>
      <c r="G7" s="26"/>
      <c r="H7" s="102">
        <v>27</v>
      </c>
      <c r="I7" s="105">
        <f t="shared" ref="I7:I9" si="0">SUM(H7/D7)-1</f>
        <v>-0.32499999999999996</v>
      </c>
      <c r="J7" s="11"/>
    </row>
    <row r="8" spans="2:12" ht="17.100000000000001" customHeight="1" x14ac:dyDescent="0.2">
      <c r="B8" s="141" t="s">
        <v>28</v>
      </c>
      <c r="C8" s="49"/>
      <c r="D8" s="20">
        <v>0</v>
      </c>
      <c r="E8" s="20">
        <v>0</v>
      </c>
      <c r="F8" s="20">
        <v>0</v>
      </c>
      <c r="G8" s="26"/>
      <c r="H8" s="20">
        <v>0</v>
      </c>
      <c r="I8" s="105" t="e">
        <f t="shared" si="0"/>
        <v>#DIV/0!</v>
      </c>
      <c r="J8" s="11"/>
    </row>
    <row r="9" spans="2:12" ht="17.100000000000001" customHeight="1" x14ac:dyDescent="0.2">
      <c r="B9" s="87" t="s">
        <v>0</v>
      </c>
      <c r="C9" s="88"/>
      <c r="D9" s="89">
        <v>10</v>
      </c>
      <c r="E9" s="89">
        <v>0</v>
      </c>
      <c r="F9" s="89">
        <v>10</v>
      </c>
      <c r="G9" s="90"/>
      <c r="H9" s="89">
        <v>10</v>
      </c>
      <c r="I9" s="106">
        <f t="shared" si="0"/>
        <v>0</v>
      </c>
      <c r="J9" s="95" t="s">
        <v>20</v>
      </c>
    </row>
    <row r="10" spans="2:12" ht="17.100000000000001" customHeight="1" x14ac:dyDescent="0.2">
      <c r="B10" s="141" t="s">
        <v>29</v>
      </c>
      <c r="C10" s="143"/>
      <c r="D10" s="20">
        <v>85</v>
      </c>
      <c r="E10" s="77">
        <v>100</v>
      </c>
      <c r="F10" s="20">
        <v>100</v>
      </c>
      <c r="G10" s="26"/>
      <c r="H10" s="20">
        <v>100</v>
      </c>
      <c r="I10" s="107">
        <f>SUM(H10/D10)-1</f>
        <v>0.17647058823529416</v>
      </c>
      <c r="J10" s="96"/>
    </row>
    <row r="11" spans="2:12" ht="17.100000000000001" customHeight="1" thickBot="1" x14ac:dyDescent="0.25">
      <c r="B11" s="142" t="s">
        <v>73</v>
      </c>
      <c r="C11" s="143"/>
      <c r="D11" s="27">
        <v>0</v>
      </c>
      <c r="E11" s="27" t="s">
        <v>74</v>
      </c>
      <c r="F11" s="50">
        <v>334.5</v>
      </c>
      <c r="G11" s="26"/>
      <c r="H11" s="27">
        <v>0</v>
      </c>
      <c r="I11" s="108" t="e">
        <f>SUM(H11/D11)-1</f>
        <v>#DIV/0!</v>
      </c>
      <c r="J11" s="5"/>
    </row>
    <row r="12" spans="2:12" ht="17.100000000000001" customHeight="1" thickTop="1" thickBot="1" x14ac:dyDescent="0.25">
      <c r="B12" s="171"/>
      <c r="C12" s="172"/>
      <c r="D12" s="27">
        <f>SUM(D6:D11)</f>
        <v>6595</v>
      </c>
      <c r="E12" s="27">
        <f>SUM(E6:E10)</f>
        <v>6578</v>
      </c>
      <c r="F12" s="50">
        <f>SUM(F6:F11)</f>
        <v>6949.5</v>
      </c>
      <c r="G12" s="26"/>
      <c r="H12" s="51">
        <f>SUM(H6:H11)</f>
        <v>6690</v>
      </c>
      <c r="I12" s="109">
        <f>SUM(H12/D12)-1</f>
        <v>1.4404852160727843E-2</v>
      </c>
      <c r="J12" s="36" t="s">
        <v>39</v>
      </c>
      <c r="K12" s="71"/>
    </row>
    <row r="13" spans="2:12" ht="13.5" customHeight="1" thickTop="1" x14ac:dyDescent="0.2">
      <c r="B13" s="3"/>
      <c r="C13" s="4"/>
      <c r="D13" s="8"/>
      <c r="E13" s="9"/>
      <c r="H13" s="100">
        <f>SUM(H7:H11)</f>
        <v>137</v>
      </c>
    </row>
    <row r="14" spans="2:12" ht="22.5" customHeight="1" x14ac:dyDescent="0.2">
      <c r="B14" s="181" t="s">
        <v>79</v>
      </c>
      <c r="C14" s="181"/>
      <c r="D14" s="181"/>
      <c r="E14" s="181"/>
      <c r="F14" s="181"/>
      <c r="G14" s="78"/>
      <c r="H14" s="181" t="s">
        <v>80</v>
      </c>
      <c r="I14" s="181"/>
      <c r="J14" s="181"/>
    </row>
    <row r="15" spans="2:12" ht="24.95" customHeight="1" x14ac:dyDescent="0.2">
      <c r="B15" s="183" t="s">
        <v>7</v>
      </c>
      <c r="C15" s="184"/>
      <c r="D15" s="17" t="s">
        <v>64</v>
      </c>
      <c r="E15" s="17" t="s">
        <v>64</v>
      </c>
      <c r="F15" s="17" t="s">
        <v>64</v>
      </c>
      <c r="G15" s="12"/>
      <c r="H15" s="17" t="s">
        <v>69</v>
      </c>
      <c r="I15" s="73" t="s">
        <v>68</v>
      </c>
      <c r="J15" s="169" t="s">
        <v>17</v>
      </c>
    </row>
    <row r="16" spans="2:12" ht="24.95" customHeight="1" x14ac:dyDescent="0.2">
      <c r="B16" s="185"/>
      <c r="C16" s="186"/>
      <c r="D16" s="24" t="s">
        <v>5</v>
      </c>
      <c r="E16" s="46" t="s">
        <v>26</v>
      </c>
      <c r="F16" s="47" t="s">
        <v>13</v>
      </c>
      <c r="G16" s="25"/>
      <c r="H16" s="24" t="s">
        <v>5</v>
      </c>
      <c r="I16" s="74" t="s">
        <v>72</v>
      </c>
      <c r="J16" s="170"/>
    </row>
    <row r="17" spans="2:10" ht="17.100000000000001" customHeight="1" x14ac:dyDescent="0.2">
      <c r="B17" s="76" t="s">
        <v>10</v>
      </c>
      <c r="C17" s="116" t="s">
        <v>11</v>
      </c>
      <c r="D17" s="117">
        <v>4300</v>
      </c>
      <c r="E17" s="118">
        <v>2767.49</v>
      </c>
      <c r="F17" s="119">
        <v>4151</v>
      </c>
      <c r="G17" s="120"/>
      <c r="H17" s="117">
        <v>4250</v>
      </c>
      <c r="I17" s="121">
        <f>SUM(H17/D17)-1</f>
        <v>-1.1627906976744207E-2</v>
      </c>
      <c r="J17" s="122" t="s">
        <v>88</v>
      </c>
    </row>
    <row r="18" spans="2:10" ht="17.100000000000001" customHeight="1" x14ac:dyDescent="0.2">
      <c r="B18" s="173" t="s">
        <v>8</v>
      </c>
      <c r="C18" s="123" t="s">
        <v>12</v>
      </c>
      <c r="D18" s="34">
        <v>75</v>
      </c>
      <c r="E18" s="124">
        <v>97.88</v>
      </c>
      <c r="F18" s="34">
        <v>120</v>
      </c>
      <c r="G18" s="120"/>
      <c r="H18" s="34">
        <v>120</v>
      </c>
      <c r="I18" s="105">
        <f>SUM(H18/D18)-1</f>
        <v>0.60000000000000009</v>
      </c>
      <c r="J18" s="123" t="s">
        <v>30</v>
      </c>
    </row>
    <row r="19" spans="2:10" ht="17.100000000000001" customHeight="1" x14ac:dyDescent="0.2">
      <c r="B19" s="174"/>
      <c r="C19" s="123" t="s">
        <v>25</v>
      </c>
      <c r="D19" s="125">
        <v>120</v>
      </c>
      <c r="E19" s="126">
        <v>60</v>
      </c>
      <c r="F19" s="125">
        <v>120</v>
      </c>
      <c r="G19" s="120"/>
      <c r="H19" s="125">
        <v>120</v>
      </c>
      <c r="I19" s="105">
        <f t="shared" ref="I19:I31" si="1">SUM(H19/D19)-1</f>
        <v>0</v>
      </c>
      <c r="J19" s="123" t="s">
        <v>34</v>
      </c>
    </row>
    <row r="20" spans="2:10" ht="17.100000000000001" customHeight="1" x14ac:dyDescent="0.2">
      <c r="B20" s="192"/>
      <c r="C20" s="123" t="s">
        <v>48</v>
      </c>
      <c r="D20" s="125">
        <v>50</v>
      </c>
      <c r="E20" s="126">
        <v>29.7</v>
      </c>
      <c r="F20" s="125">
        <v>50</v>
      </c>
      <c r="G20" s="120"/>
      <c r="H20" s="125">
        <v>50</v>
      </c>
      <c r="I20" s="105">
        <f t="shared" si="1"/>
        <v>0</v>
      </c>
      <c r="J20" s="127"/>
    </row>
    <row r="21" spans="2:10" ht="17.100000000000001" customHeight="1" x14ac:dyDescent="0.2">
      <c r="B21" s="173" t="s">
        <v>0</v>
      </c>
      <c r="C21" s="123" t="s">
        <v>2</v>
      </c>
      <c r="D21" s="34">
        <v>126</v>
      </c>
      <c r="E21" s="126">
        <v>45</v>
      </c>
      <c r="F21" s="34">
        <v>90</v>
      </c>
      <c r="G21" s="120"/>
      <c r="H21" s="34">
        <v>126</v>
      </c>
      <c r="I21" s="105">
        <f t="shared" si="1"/>
        <v>0</v>
      </c>
      <c r="J21" s="127" t="s">
        <v>67</v>
      </c>
    </row>
    <row r="22" spans="2:10" ht="17.100000000000001" customHeight="1" x14ac:dyDescent="0.2">
      <c r="B22" s="192"/>
      <c r="C22" s="123" t="s">
        <v>3</v>
      </c>
      <c r="D22" s="128">
        <v>10</v>
      </c>
      <c r="E22" s="126">
        <v>0</v>
      </c>
      <c r="F22" s="34">
        <v>10</v>
      </c>
      <c r="G22" s="120"/>
      <c r="H22" s="128">
        <v>10</v>
      </c>
      <c r="I22" s="105">
        <f t="shared" si="1"/>
        <v>0</v>
      </c>
      <c r="J22" s="129" t="s">
        <v>97</v>
      </c>
    </row>
    <row r="23" spans="2:10" ht="17.100000000000001" customHeight="1" x14ac:dyDescent="0.2">
      <c r="B23" s="187" t="s">
        <v>18</v>
      </c>
      <c r="C23" s="123" t="s">
        <v>4</v>
      </c>
      <c r="D23" s="34">
        <v>175</v>
      </c>
      <c r="E23" s="124">
        <v>150</v>
      </c>
      <c r="F23" s="38">
        <v>150</v>
      </c>
      <c r="G23" s="120"/>
      <c r="H23" s="34">
        <v>175</v>
      </c>
      <c r="I23" s="105">
        <f t="shared" si="1"/>
        <v>0</v>
      </c>
      <c r="J23" s="123" t="s">
        <v>41</v>
      </c>
    </row>
    <row r="24" spans="2:10" ht="17.100000000000001" customHeight="1" x14ac:dyDescent="0.2">
      <c r="B24" s="188"/>
      <c r="C24" s="123" t="s">
        <v>70</v>
      </c>
      <c r="D24" s="34">
        <v>0</v>
      </c>
      <c r="E24" s="126">
        <v>0</v>
      </c>
      <c r="F24" s="125">
        <v>0</v>
      </c>
      <c r="G24" s="120"/>
      <c r="H24" s="34">
        <v>60</v>
      </c>
      <c r="I24" s="105">
        <v>1</v>
      </c>
      <c r="J24" s="123" t="s">
        <v>71</v>
      </c>
    </row>
    <row r="25" spans="2:10" ht="17.100000000000001" customHeight="1" x14ac:dyDescent="0.2">
      <c r="B25" s="187" t="s">
        <v>96</v>
      </c>
      <c r="C25" s="123" t="s">
        <v>14</v>
      </c>
      <c r="D25" s="117">
        <v>120</v>
      </c>
      <c r="E25" s="130">
        <v>97.68</v>
      </c>
      <c r="F25" s="34">
        <v>98</v>
      </c>
      <c r="G25" s="120"/>
      <c r="H25" s="117">
        <v>110</v>
      </c>
      <c r="I25" s="105">
        <f t="shared" si="1"/>
        <v>-8.333333333333337E-2</v>
      </c>
      <c r="J25" s="129" t="s">
        <v>21</v>
      </c>
    </row>
    <row r="26" spans="2:10" ht="17.100000000000001" customHeight="1" x14ac:dyDescent="0.2">
      <c r="B26" s="188"/>
      <c r="C26" s="131" t="s">
        <v>15</v>
      </c>
      <c r="D26" s="34">
        <v>90</v>
      </c>
      <c r="E26" s="124">
        <v>93</v>
      </c>
      <c r="F26" s="125">
        <v>93</v>
      </c>
      <c r="G26" s="120"/>
      <c r="H26" s="34">
        <v>100</v>
      </c>
      <c r="I26" s="105">
        <f t="shared" si="1"/>
        <v>0.11111111111111116</v>
      </c>
      <c r="J26" s="132" t="s">
        <v>61</v>
      </c>
    </row>
    <row r="27" spans="2:10" ht="17.100000000000001" customHeight="1" x14ac:dyDescent="0.2">
      <c r="B27" s="189"/>
      <c r="C27" s="133" t="s">
        <v>57</v>
      </c>
      <c r="D27" s="125">
        <v>50</v>
      </c>
      <c r="E27" s="126">
        <v>129.56</v>
      </c>
      <c r="F27" s="125">
        <v>200</v>
      </c>
      <c r="G27" s="120"/>
      <c r="H27" s="125">
        <v>150</v>
      </c>
      <c r="I27" s="105">
        <f t="shared" si="1"/>
        <v>2</v>
      </c>
      <c r="J27" s="127" t="s">
        <v>75</v>
      </c>
    </row>
    <row r="28" spans="2:10" ht="17.100000000000001" customHeight="1" x14ac:dyDescent="0.2">
      <c r="B28" s="33" t="s">
        <v>1</v>
      </c>
      <c r="C28" s="123" t="s">
        <v>1</v>
      </c>
      <c r="D28" s="34">
        <v>50</v>
      </c>
      <c r="E28" s="130">
        <v>0</v>
      </c>
      <c r="F28" s="34">
        <v>0</v>
      </c>
      <c r="G28" s="120"/>
      <c r="H28" s="34">
        <v>0</v>
      </c>
      <c r="I28" s="105">
        <f t="shared" si="1"/>
        <v>-1</v>
      </c>
      <c r="J28" s="127" t="s">
        <v>81</v>
      </c>
    </row>
    <row r="29" spans="2:10" ht="17.100000000000001" customHeight="1" x14ac:dyDescent="0.2">
      <c r="B29" s="173" t="s">
        <v>16</v>
      </c>
      <c r="C29" s="123" t="s">
        <v>54</v>
      </c>
      <c r="D29" s="38">
        <v>250</v>
      </c>
      <c r="E29" s="130">
        <v>72.959999999999994</v>
      </c>
      <c r="F29" s="34">
        <v>150</v>
      </c>
      <c r="G29" s="120"/>
      <c r="H29" s="38">
        <v>250</v>
      </c>
      <c r="I29" s="105">
        <f t="shared" si="1"/>
        <v>0</v>
      </c>
      <c r="J29" s="127" t="s">
        <v>77</v>
      </c>
    </row>
    <row r="30" spans="2:10" ht="17.100000000000001" customHeight="1" x14ac:dyDescent="0.2">
      <c r="B30" s="174"/>
      <c r="C30" s="123" t="s">
        <v>22</v>
      </c>
      <c r="D30" s="38">
        <v>500</v>
      </c>
      <c r="E30" s="130">
        <v>124.07</v>
      </c>
      <c r="F30" s="34">
        <v>144.07</v>
      </c>
      <c r="G30" s="120"/>
      <c r="H30" s="38">
        <v>400</v>
      </c>
      <c r="I30" s="105">
        <f t="shared" si="1"/>
        <v>-0.19999999999999996</v>
      </c>
      <c r="J30" s="123" t="s">
        <v>33</v>
      </c>
    </row>
    <row r="31" spans="2:10" ht="17.100000000000001" customHeight="1" x14ac:dyDescent="0.2">
      <c r="B31" s="174"/>
      <c r="C31" s="123" t="s">
        <v>44</v>
      </c>
      <c r="D31" s="120">
        <v>150</v>
      </c>
      <c r="E31" s="124">
        <v>0</v>
      </c>
      <c r="F31" s="125">
        <v>150</v>
      </c>
      <c r="G31" s="120"/>
      <c r="H31" s="120">
        <v>150</v>
      </c>
      <c r="I31" s="105">
        <f t="shared" si="1"/>
        <v>0</v>
      </c>
      <c r="J31" s="123" t="s">
        <v>91</v>
      </c>
    </row>
    <row r="32" spans="2:10" ht="17.100000000000001" customHeight="1" x14ac:dyDescent="0.2">
      <c r="B32" s="175"/>
      <c r="C32" s="134" t="s">
        <v>62</v>
      </c>
      <c r="D32" s="135">
        <v>333.92</v>
      </c>
      <c r="E32" s="136">
        <v>166.65</v>
      </c>
      <c r="F32" s="135">
        <v>333.92</v>
      </c>
      <c r="G32" s="137"/>
      <c r="H32" s="135">
        <v>334</v>
      </c>
      <c r="I32" s="138">
        <f>SUM(H32/D32)-1</f>
        <v>2.3957834211785212E-4</v>
      </c>
      <c r="J32" s="134" t="s">
        <v>90</v>
      </c>
    </row>
    <row r="33" spans="2:10" ht="7.5" customHeight="1" thickBot="1" x14ac:dyDescent="0.25">
      <c r="B33" s="6"/>
      <c r="C33" s="6"/>
      <c r="D33" s="15"/>
      <c r="E33" s="16"/>
      <c r="F33" s="16"/>
      <c r="G33" s="18"/>
      <c r="H33" s="16"/>
      <c r="I33" s="110"/>
      <c r="J33" s="7"/>
    </row>
    <row r="34" spans="2:10" s="30" customFormat="1" ht="17.100000000000001" customHeight="1" thickTop="1" thickBot="1" x14ac:dyDescent="0.25">
      <c r="B34" s="39"/>
      <c r="C34" s="40" t="s">
        <v>19</v>
      </c>
      <c r="D34" s="55">
        <f>SUM(D17:D33)</f>
        <v>6399.92</v>
      </c>
      <c r="E34" s="55">
        <f>SUM(E17:E33)</f>
        <v>3833.99</v>
      </c>
      <c r="F34" s="55">
        <f>SUM(F17:F33)</f>
        <v>5859.99</v>
      </c>
      <c r="G34" s="26"/>
      <c r="H34" s="55">
        <f>SUM(H17:H33)</f>
        <v>6405</v>
      </c>
      <c r="I34" s="111">
        <f>SUM(H34/D34)-1</f>
        <v>7.9375992199892664E-4</v>
      </c>
      <c r="J34" s="150" t="s">
        <v>37</v>
      </c>
    </row>
    <row r="35" spans="2:10" s="30" customFormat="1" ht="7.5" customHeight="1" thickTop="1" x14ac:dyDescent="0.2">
      <c r="B35" s="39"/>
      <c r="C35" s="40"/>
      <c r="D35" s="56"/>
      <c r="E35" s="56"/>
      <c r="F35" s="56"/>
      <c r="G35" s="29"/>
      <c r="H35" s="56"/>
      <c r="I35" s="112"/>
      <c r="J35" s="57"/>
    </row>
    <row r="36" spans="2:10" s="30" customFormat="1" ht="17.100000000000001" customHeight="1" x14ac:dyDescent="0.2">
      <c r="B36" s="190" t="s">
        <v>42</v>
      </c>
      <c r="C36" s="31" t="s">
        <v>9</v>
      </c>
      <c r="D36" s="41">
        <v>60</v>
      </c>
      <c r="E36" s="37">
        <v>60</v>
      </c>
      <c r="F36" s="58">
        <v>60</v>
      </c>
      <c r="G36" s="26"/>
      <c r="H36" s="41">
        <v>60</v>
      </c>
      <c r="I36" s="113">
        <f>SUM(H36/D36)-1</f>
        <v>0</v>
      </c>
      <c r="J36" s="31" t="s">
        <v>59</v>
      </c>
    </row>
    <row r="37" spans="2:10" s="30" customFormat="1" ht="17.100000000000001" customHeight="1" x14ac:dyDescent="0.2">
      <c r="B37" s="191"/>
      <c r="C37" s="146" t="s">
        <v>53</v>
      </c>
      <c r="D37" s="26">
        <v>75</v>
      </c>
      <c r="E37" s="26">
        <v>75</v>
      </c>
      <c r="F37" s="48">
        <v>75</v>
      </c>
      <c r="G37" s="26"/>
      <c r="H37" s="26">
        <v>75</v>
      </c>
      <c r="I37" s="107">
        <f>SUM(H37/D37)-1</f>
        <v>0</v>
      </c>
      <c r="J37" s="145" t="s">
        <v>59</v>
      </c>
    </row>
    <row r="38" spans="2:10" s="30" customFormat="1" ht="17.100000000000001" customHeight="1" thickBot="1" x14ac:dyDescent="0.25">
      <c r="B38" s="191"/>
      <c r="C38" s="145" t="s">
        <v>32</v>
      </c>
      <c r="D38" s="42">
        <v>100</v>
      </c>
      <c r="E38" s="42">
        <v>50</v>
      </c>
      <c r="F38" s="42">
        <v>50</v>
      </c>
      <c r="G38" s="26"/>
      <c r="H38" s="42">
        <v>150</v>
      </c>
      <c r="I38" s="114">
        <f>SUM(H38/D38)-1</f>
        <v>0.5</v>
      </c>
      <c r="J38" s="35" t="s">
        <v>76</v>
      </c>
    </row>
    <row r="39" spans="2:10" s="30" customFormat="1" ht="7.5" customHeight="1" thickTop="1" thickBot="1" x14ac:dyDescent="0.25">
      <c r="B39" s="59"/>
      <c r="C39" s="59"/>
      <c r="D39" s="28"/>
      <c r="E39" s="44"/>
      <c r="F39" s="44"/>
      <c r="G39" s="29"/>
      <c r="H39" s="44"/>
      <c r="I39" s="112"/>
      <c r="J39" s="54"/>
    </row>
    <row r="40" spans="2:10" s="30" customFormat="1" ht="17.100000000000001" customHeight="1" thickTop="1" thickBot="1" x14ac:dyDescent="0.25">
      <c r="B40" s="149"/>
      <c r="C40" s="60" t="s">
        <v>36</v>
      </c>
      <c r="D40" s="61">
        <f>SUM(D36:D38)</f>
        <v>235</v>
      </c>
      <c r="E40" s="61">
        <f>SUM(E36:E38)</f>
        <v>185</v>
      </c>
      <c r="F40" s="61">
        <f>SUM(F36:F38)</f>
        <v>185</v>
      </c>
      <c r="G40" s="26"/>
      <c r="H40" s="61">
        <f>SUM(H36:H38)</f>
        <v>285</v>
      </c>
      <c r="I40" s="111">
        <f>SUM(H40/D40)-1</f>
        <v>0.2127659574468086</v>
      </c>
      <c r="J40" s="147" t="s">
        <v>35</v>
      </c>
    </row>
    <row r="41" spans="2:10" s="30" customFormat="1" ht="7.5" customHeight="1" thickTop="1" thickBot="1" x14ac:dyDescent="0.25">
      <c r="B41" s="149"/>
      <c r="C41" s="149"/>
      <c r="D41" s="44"/>
      <c r="E41" s="44"/>
      <c r="F41" s="44"/>
      <c r="G41" s="29"/>
      <c r="H41" s="44"/>
      <c r="I41" s="112"/>
      <c r="J41" s="45"/>
    </row>
    <row r="42" spans="2:10" s="30" customFormat="1" ht="17.100000000000001" customHeight="1" thickTop="1" thickBot="1" x14ac:dyDescent="0.25">
      <c r="B42" s="149"/>
      <c r="C42" s="43" t="s">
        <v>6</v>
      </c>
      <c r="D42" s="55">
        <f>D34+D40</f>
        <v>6634.92</v>
      </c>
      <c r="E42" s="55">
        <f>E34+E40</f>
        <v>4018.99</v>
      </c>
      <c r="F42" s="61">
        <f>F34+F40</f>
        <v>6044.99</v>
      </c>
      <c r="G42" s="26"/>
      <c r="H42" s="44">
        <f>H40+H34</f>
        <v>6690</v>
      </c>
      <c r="I42" s="115">
        <f>SUM(H42/D42)-1</f>
        <v>8.3015318948833627E-3</v>
      </c>
      <c r="J42" s="45" t="s">
        <v>38</v>
      </c>
    </row>
    <row r="43" spans="2:10" s="30" customFormat="1" ht="7.5" customHeight="1" thickTop="1" thickBot="1" x14ac:dyDescent="0.25">
      <c r="B43" s="149"/>
      <c r="C43" s="149"/>
      <c r="D43" s="29"/>
      <c r="E43" s="29"/>
      <c r="F43" s="29"/>
      <c r="G43" s="29"/>
      <c r="H43" s="44"/>
      <c r="I43" s="29"/>
      <c r="J43" s="45"/>
    </row>
    <row r="44" spans="2:10" s="30" customFormat="1" ht="17.100000000000001" customHeight="1" thickTop="1" thickBot="1" x14ac:dyDescent="0.25">
      <c r="B44" s="39"/>
      <c r="C44" s="39"/>
      <c r="D44" s="52"/>
      <c r="E44" s="29"/>
      <c r="F44" s="22"/>
      <c r="G44" s="29"/>
      <c r="H44" s="62">
        <f>H42</f>
        <v>6690</v>
      </c>
      <c r="I44" s="75"/>
      <c r="J44" s="45" t="s">
        <v>40</v>
      </c>
    </row>
    <row r="45" spans="2:10" ht="15.75" customHeight="1" thickTop="1" x14ac:dyDescent="0.2">
      <c r="B45" s="3"/>
      <c r="C45" s="4"/>
      <c r="D45" s="8"/>
      <c r="E45" s="2"/>
      <c r="F45" s="2"/>
      <c r="G45" s="2"/>
      <c r="H45" s="2"/>
      <c r="I45" s="2"/>
      <c r="J45" s="2"/>
    </row>
    <row r="46" spans="2:10" ht="24.95" customHeight="1" x14ac:dyDescent="0.2">
      <c r="B46" s="195" t="s">
        <v>45</v>
      </c>
      <c r="C46" s="166"/>
      <c r="D46" s="17" t="s">
        <v>58</v>
      </c>
      <c r="E46" s="17" t="s">
        <v>64</v>
      </c>
      <c r="F46" s="17" t="s">
        <v>64</v>
      </c>
      <c r="G46" s="12"/>
      <c r="H46" s="195" t="s">
        <v>17</v>
      </c>
      <c r="I46" s="197"/>
      <c r="J46" s="166"/>
    </row>
    <row r="47" spans="2:10" ht="24.95" customHeight="1" x14ac:dyDescent="0.2">
      <c r="B47" s="167"/>
      <c r="C47" s="168"/>
      <c r="D47" s="47" t="s">
        <v>51</v>
      </c>
      <c r="E47" s="46" t="s">
        <v>50</v>
      </c>
      <c r="F47" s="46" t="s">
        <v>51</v>
      </c>
      <c r="G47" s="13"/>
      <c r="H47" s="198"/>
      <c r="I47" s="199"/>
      <c r="J47" s="200"/>
    </row>
    <row r="48" spans="2:10" ht="17.100000000000001" customHeight="1" x14ac:dyDescent="0.2">
      <c r="B48" s="193" t="s">
        <v>63</v>
      </c>
      <c r="C48" s="194"/>
      <c r="D48" s="63">
        <v>3200</v>
      </c>
      <c r="E48" s="64">
        <v>0</v>
      </c>
      <c r="F48" s="63">
        <v>3200</v>
      </c>
      <c r="G48" s="48"/>
      <c r="H48" s="193" t="s">
        <v>82</v>
      </c>
      <c r="I48" s="201"/>
      <c r="J48" s="194"/>
    </row>
    <row r="49" spans="2:10" ht="17.100000000000001" customHeight="1" x14ac:dyDescent="0.2">
      <c r="B49" s="151" t="s">
        <v>49</v>
      </c>
      <c r="C49" s="153"/>
      <c r="D49" s="48">
        <v>1500</v>
      </c>
      <c r="E49" s="32">
        <v>0</v>
      </c>
      <c r="F49" s="26">
        <v>1500</v>
      </c>
      <c r="G49" s="48"/>
      <c r="H49" s="151"/>
      <c r="I49" s="152"/>
      <c r="J49" s="153"/>
    </row>
    <row r="50" spans="2:10" ht="17.100000000000001" customHeight="1" x14ac:dyDescent="0.2">
      <c r="B50" s="151" t="s">
        <v>48</v>
      </c>
      <c r="C50" s="153"/>
      <c r="D50" s="20">
        <v>221</v>
      </c>
      <c r="E50" s="65">
        <v>29.7</v>
      </c>
      <c r="F50" s="20">
        <v>241.3</v>
      </c>
      <c r="G50" s="48"/>
      <c r="H50" s="151" t="s">
        <v>83</v>
      </c>
      <c r="I50" s="152"/>
      <c r="J50" s="153"/>
    </row>
    <row r="51" spans="2:10" ht="17.100000000000001" customHeight="1" x14ac:dyDescent="0.2">
      <c r="B51" s="151" t="s">
        <v>57</v>
      </c>
      <c r="C51" s="153"/>
      <c r="D51" s="20">
        <v>250</v>
      </c>
      <c r="E51" s="65">
        <v>0</v>
      </c>
      <c r="F51" s="20">
        <v>300</v>
      </c>
      <c r="G51" s="48"/>
      <c r="H51" s="154" t="s">
        <v>84</v>
      </c>
      <c r="I51" s="155"/>
      <c r="J51" s="156"/>
    </row>
    <row r="52" spans="2:10" ht="17.100000000000001" customHeight="1" x14ac:dyDescent="0.2">
      <c r="B52" s="142" t="s">
        <v>55</v>
      </c>
      <c r="C52" s="143"/>
      <c r="D52" s="66">
        <v>1000</v>
      </c>
      <c r="E52" s="65">
        <v>72.959999999999994</v>
      </c>
      <c r="F52" s="66">
        <v>1177.04</v>
      </c>
      <c r="G52" s="48"/>
      <c r="H52" s="151" t="s">
        <v>85</v>
      </c>
      <c r="I52" s="152"/>
      <c r="J52" s="153"/>
    </row>
    <row r="53" spans="2:10" ht="17.100000000000001" customHeight="1" x14ac:dyDescent="0.2">
      <c r="B53" s="142" t="s">
        <v>22</v>
      </c>
      <c r="C53" s="143"/>
      <c r="D53" s="66">
        <v>500</v>
      </c>
      <c r="E53" s="65">
        <v>100</v>
      </c>
      <c r="F53" s="66">
        <v>900</v>
      </c>
      <c r="G53" s="48"/>
      <c r="H53" s="151" t="s">
        <v>86</v>
      </c>
      <c r="I53" s="152"/>
      <c r="J53" s="153"/>
    </row>
    <row r="54" spans="2:10" ht="17.100000000000001" customHeight="1" x14ac:dyDescent="0.2">
      <c r="B54" s="160" t="s">
        <v>65</v>
      </c>
      <c r="C54" s="161"/>
      <c r="D54" s="66">
        <v>119.72</v>
      </c>
      <c r="E54" s="70">
        <v>84.56</v>
      </c>
      <c r="F54" s="66">
        <f>D54-E54</f>
        <v>35.159999999999997</v>
      </c>
      <c r="G54" s="48"/>
      <c r="H54" s="160" t="s">
        <v>66</v>
      </c>
      <c r="I54" s="162"/>
      <c r="J54" s="161"/>
    </row>
    <row r="55" spans="2:10" ht="17.100000000000001" customHeight="1" x14ac:dyDescent="0.2">
      <c r="B55" s="157" t="s">
        <v>56</v>
      </c>
      <c r="C55" s="159"/>
      <c r="D55" s="79">
        <v>110</v>
      </c>
      <c r="E55" s="80">
        <v>0</v>
      </c>
      <c r="F55" s="79">
        <v>110</v>
      </c>
      <c r="G55" s="48"/>
      <c r="H55" s="157" t="s">
        <v>60</v>
      </c>
      <c r="I55" s="158"/>
      <c r="J55" s="159"/>
    </row>
    <row r="56" spans="2:10" ht="17.100000000000001" customHeight="1" x14ac:dyDescent="0.2">
      <c r="B56" s="81" t="s">
        <v>73</v>
      </c>
      <c r="C56" s="82"/>
      <c r="D56" s="83">
        <v>0</v>
      </c>
      <c r="E56" s="84">
        <v>0</v>
      </c>
      <c r="F56" s="83">
        <v>334.5</v>
      </c>
      <c r="G56" s="48"/>
      <c r="H56" s="202" t="s">
        <v>87</v>
      </c>
      <c r="I56" s="203"/>
      <c r="J56" s="204"/>
    </row>
    <row r="57" spans="2:10" ht="17.100000000000001" customHeight="1" thickBot="1" x14ac:dyDescent="0.25">
      <c r="B57" s="196"/>
      <c r="C57" s="196"/>
      <c r="D57" s="61">
        <f>SUM(D48:D56)</f>
        <v>6900.72</v>
      </c>
      <c r="E57" s="27">
        <f>SUM(E48:E56)</f>
        <v>287.22000000000003</v>
      </c>
      <c r="F57" s="67">
        <f>SUM(F48:F56)</f>
        <v>7798</v>
      </c>
      <c r="G57" s="48"/>
      <c r="H57" s="45"/>
      <c r="I57" s="45"/>
      <c r="J57" s="30"/>
    </row>
    <row r="58" spans="2:10" ht="9.75" customHeight="1" thickTop="1" x14ac:dyDescent="0.2">
      <c r="B58" s="3"/>
      <c r="C58" s="3"/>
      <c r="D58" s="9"/>
      <c r="E58" s="9"/>
      <c r="F58" s="18"/>
      <c r="G58" s="9"/>
      <c r="H58" s="18"/>
      <c r="I58" s="18"/>
      <c r="J58" s="3"/>
    </row>
    <row r="59" spans="2:10" ht="7.5" customHeight="1" x14ac:dyDescent="0.2">
      <c r="B59" s="4"/>
      <c r="C59" s="4"/>
      <c r="D59" s="8"/>
    </row>
    <row r="60" spans="2:10" ht="15.95" customHeight="1" x14ac:dyDescent="0.2">
      <c r="C60" s="45" t="s">
        <v>78</v>
      </c>
      <c r="D60" s="21"/>
      <c r="E60" s="68"/>
      <c r="F60" s="22"/>
      <c r="G60" s="22"/>
      <c r="H60" s="29"/>
      <c r="I60" s="29"/>
      <c r="J60" s="45"/>
    </row>
    <row r="61" spans="2:10" ht="15.95" customHeight="1" x14ac:dyDescent="0.2">
      <c r="B61" s="3"/>
      <c r="C61" s="40" t="s">
        <v>46</v>
      </c>
      <c r="D61" s="21">
        <v>9000</v>
      </c>
      <c r="E61" s="52" t="s">
        <v>98</v>
      </c>
      <c r="F61" s="52"/>
      <c r="G61" s="52"/>
      <c r="H61" s="53"/>
      <c r="I61" s="53"/>
      <c r="J61" s="39"/>
    </row>
    <row r="62" spans="2:10" ht="15.95" customHeight="1" x14ac:dyDescent="0.2">
      <c r="B62" s="2"/>
      <c r="C62" s="43" t="s">
        <v>23</v>
      </c>
      <c r="D62" s="21">
        <v>6030</v>
      </c>
      <c r="E62" s="30" t="s">
        <v>99</v>
      </c>
      <c r="F62" s="30"/>
      <c r="G62" s="30"/>
      <c r="H62" s="30"/>
      <c r="I62" s="30"/>
      <c r="J62" s="30"/>
    </row>
    <row r="63" spans="2:10" ht="15.95" customHeight="1" x14ac:dyDescent="0.2">
      <c r="B63" s="2"/>
      <c r="C63" s="43" t="s">
        <v>47</v>
      </c>
      <c r="D63" s="23">
        <f>SUM(D61:D62)</f>
        <v>15030</v>
      </c>
      <c r="E63" s="148"/>
      <c r="F63" s="148"/>
      <c r="G63" s="148"/>
      <c r="H63" s="148"/>
      <c r="I63" s="148"/>
      <c r="J63" s="148"/>
    </row>
    <row r="64" spans="2:10" ht="7.5" customHeight="1" x14ac:dyDescent="0.2">
      <c r="B64" s="4"/>
      <c r="C64" s="43"/>
      <c r="D64" s="21"/>
      <c r="E64" s="19"/>
      <c r="F64" s="19"/>
      <c r="G64" s="19"/>
      <c r="H64" s="19"/>
      <c r="I64" s="19"/>
      <c r="J64" s="148"/>
    </row>
    <row r="65" spans="2:10" ht="15.75" customHeight="1" x14ac:dyDescent="0.2">
      <c r="B65" s="2"/>
      <c r="C65" s="43" t="s">
        <v>45</v>
      </c>
      <c r="D65" s="23">
        <f>F57</f>
        <v>7798</v>
      </c>
      <c r="E65" s="68" t="s">
        <v>52</v>
      </c>
      <c r="F65" s="22"/>
      <c r="G65" s="52"/>
      <c r="H65" s="53"/>
      <c r="I65" s="53"/>
      <c r="J65" s="39"/>
    </row>
    <row r="66" spans="2:10" ht="7.5" customHeight="1" x14ac:dyDescent="0.2">
      <c r="B66" s="4"/>
      <c r="C66" s="43"/>
      <c r="D66" s="69"/>
      <c r="E66" s="182" t="s">
        <v>94</v>
      </c>
      <c r="F66" s="182"/>
      <c r="G66" s="182"/>
      <c r="H66" s="182"/>
      <c r="I66" s="182"/>
      <c r="J66" s="182"/>
    </row>
    <row r="67" spans="2:10" ht="15.95" customHeight="1" x14ac:dyDescent="0.2">
      <c r="B67" s="4"/>
      <c r="C67" s="43" t="s">
        <v>43</v>
      </c>
      <c r="D67" s="23">
        <f>D63-D65</f>
        <v>7232</v>
      </c>
      <c r="E67" s="182"/>
      <c r="F67" s="182"/>
      <c r="G67" s="182"/>
      <c r="H67" s="182"/>
      <c r="I67" s="182"/>
      <c r="J67" s="182"/>
    </row>
    <row r="68" spans="2:10" ht="24.95" customHeight="1" x14ac:dyDescent="0.2">
      <c r="D68" s="9"/>
      <c r="E68" s="9"/>
      <c r="F68" s="18"/>
      <c r="G68" s="9"/>
      <c r="H68" s="18"/>
      <c r="I68" s="18"/>
      <c r="J68" s="3"/>
    </row>
    <row r="69" spans="2:10" s="92" customFormat="1" ht="24.95" customHeight="1" x14ac:dyDescent="0.2">
      <c r="B69" s="94" t="s">
        <v>89</v>
      </c>
      <c r="C69" s="144"/>
      <c r="D69" s="85"/>
      <c r="E69" s="85"/>
      <c r="F69" s="86"/>
      <c r="G69" s="85"/>
      <c r="H69" s="86"/>
      <c r="I69" s="86"/>
      <c r="J69" s="91"/>
    </row>
    <row r="70" spans="2:10" s="92" customFormat="1" ht="24.95" customHeight="1" x14ac:dyDescent="0.2">
      <c r="B70" s="164" t="s">
        <v>95</v>
      </c>
      <c r="C70" s="164"/>
      <c r="D70" s="164"/>
      <c r="E70" s="164"/>
      <c r="F70" s="164"/>
      <c r="G70" s="164"/>
      <c r="H70" s="164"/>
      <c r="I70" s="164"/>
      <c r="J70" s="164"/>
    </row>
    <row r="71" spans="2:10" s="92" customFormat="1" ht="30" customHeight="1" x14ac:dyDescent="0.2">
      <c r="B71" s="164" t="s">
        <v>100</v>
      </c>
      <c r="C71" s="164"/>
      <c r="D71" s="164"/>
      <c r="E71" s="164"/>
      <c r="F71" s="164"/>
      <c r="G71" s="164"/>
      <c r="H71" s="164"/>
      <c r="I71" s="164"/>
      <c r="J71" s="164"/>
    </row>
    <row r="72" spans="2:10" s="92" customFormat="1" ht="30" customHeight="1" x14ac:dyDescent="0.2">
      <c r="B72" s="144" t="s">
        <v>92</v>
      </c>
      <c r="C72" s="144"/>
      <c r="D72" s="144"/>
      <c r="E72" s="144"/>
      <c r="F72" s="144"/>
      <c r="G72" s="144"/>
      <c r="H72" s="144"/>
      <c r="I72" s="144"/>
      <c r="J72" s="144"/>
    </row>
    <row r="73" spans="2:10" s="92" customFormat="1" ht="44.25" customHeight="1" x14ac:dyDescent="0.2">
      <c r="B73" s="163" t="s">
        <v>93</v>
      </c>
      <c r="C73" s="163"/>
      <c r="D73" s="163"/>
      <c r="E73" s="163"/>
      <c r="F73" s="163"/>
      <c r="G73" s="163"/>
      <c r="H73" s="163"/>
      <c r="I73" s="163"/>
      <c r="J73" s="163"/>
    </row>
    <row r="74" spans="2:10" s="92" customFormat="1" ht="44.25" customHeight="1" x14ac:dyDescent="0.2">
      <c r="B74" s="163" t="s">
        <v>101</v>
      </c>
      <c r="C74" s="163"/>
      <c r="D74" s="163"/>
      <c r="E74" s="163"/>
      <c r="F74" s="163"/>
      <c r="G74" s="163"/>
      <c r="H74" s="163"/>
      <c r="I74" s="163"/>
      <c r="J74" s="163"/>
    </row>
    <row r="75" spans="2:10" s="92" customFormat="1" ht="71.25" customHeight="1" x14ac:dyDescent="0.2">
      <c r="B75" s="163" t="s">
        <v>102</v>
      </c>
      <c r="C75" s="163"/>
      <c r="D75" s="163"/>
      <c r="E75" s="163"/>
      <c r="F75" s="163"/>
      <c r="G75" s="163"/>
      <c r="H75" s="163"/>
      <c r="I75" s="163"/>
      <c r="J75" s="163"/>
    </row>
    <row r="76" spans="2:10" ht="53.25" customHeight="1" x14ac:dyDescent="0.2">
      <c r="B76" s="163" t="s">
        <v>103</v>
      </c>
      <c r="C76" s="163"/>
      <c r="D76" s="163"/>
      <c r="E76" s="163"/>
      <c r="F76" s="163"/>
      <c r="G76" s="163"/>
      <c r="H76" s="163"/>
      <c r="I76" s="163"/>
      <c r="J76" s="163"/>
    </row>
    <row r="77" spans="2:10" ht="24.95" customHeight="1" x14ac:dyDescent="0.2">
      <c r="B77" s="93" t="s">
        <v>106</v>
      </c>
      <c r="C77" s="144"/>
      <c r="D77" s="85"/>
      <c r="E77" s="85"/>
      <c r="F77" s="85"/>
      <c r="G77" s="85"/>
      <c r="H77" s="86"/>
      <c r="I77" s="86"/>
      <c r="J77" s="3"/>
    </row>
    <row r="78" spans="2:10" ht="45.75" customHeight="1" x14ac:dyDescent="0.2">
      <c r="B78" s="163" t="s">
        <v>107</v>
      </c>
      <c r="C78" s="163"/>
      <c r="D78" s="163"/>
      <c r="E78" s="163"/>
      <c r="F78" s="163"/>
      <c r="G78" s="163"/>
      <c r="H78" s="163"/>
      <c r="I78" s="163"/>
      <c r="J78" s="163"/>
    </row>
    <row r="79" spans="2:10" ht="29.25" customHeight="1" x14ac:dyDescent="0.2">
      <c r="B79" s="205"/>
      <c r="C79" s="205"/>
      <c r="D79" s="205"/>
      <c r="E79" s="205"/>
      <c r="F79" s="205"/>
      <c r="G79" s="205"/>
      <c r="H79" s="205"/>
      <c r="I79" s="205"/>
      <c r="J79" s="205"/>
    </row>
    <row r="80" spans="2:10" s="92" customFormat="1" ht="23.25" customHeight="1" x14ac:dyDescent="0.2">
      <c r="B80" s="206"/>
      <c r="C80" s="206"/>
      <c r="D80" s="206"/>
      <c r="E80" s="85"/>
      <c r="F80" s="85"/>
      <c r="G80" s="85"/>
      <c r="H80" s="86"/>
      <c r="I80" s="86"/>
      <c r="J80" s="91"/>
    </row>
    <row r="81" spans="4:10" ht="24.95" customHeight="1" x14ac:dyDescent="0.2">
      <c r="D81" s="9"/>
      <c r="E81" s="9"/>
      <c r="F81" s="9"/>
      <c r="G81" s="9"/>
      <c r="H81" s="18"/>
      <c r="I81" s="18"/>
      <c r="J81" s="3"/>
    </row>
    <row r="82" spans="4:10" ht="24.95" customHeight="1" x14ac:dyDescent="0.2">
      <c r="D82" s="9"/>
      <c r="E82" s="9"/>
      <c r="F82" s="9"/>
      <c r="G82" s="9"/>
      <c r="H82" s="18"/>
      <c r="I82" s="18"/>
      <c r="J82" s="3"/>
    </row>
    <row r="83" spans="4:10" ht="24.95" customHeight="1" x14ac:dyDescent="0.2">
      <c r="D83" s="9"/>
      <c r="E83" s="9"/>
      <c r="F83" s="9"/>
      <c r="G83" s="9"/>
      <c r="H83" s="18"/>
      <c r="I83" s="18"/>
      <c r="J83" s="3"/>
    </row>
    <row r="84" spans="4:10" ht="24.95" customHeight="1" x14ac:dyDescent="0.2">
      <c r="D84" s="9"/>
      <c r="E84" s="9"/>
      <c r="F84" s="9"/>
      <c r="G84" s="9"/>
      <c r="H84" s="18"/>
      <c r="I84" s="18"/>
      <c r="J84" s="3"/>
    </row>
    <row r="85" spans="4:10" ht="24.95" customHeight="1" x14ac:dyDescent="0.2">
      <c r="D85" s="9"/>
      <c r="E85" s="9"/>
      <c r="F85" s="9"/>
      <c r="G85" s="9"/>
      <c r="H85" s="18"/>
      <c r="I85" s="18"/>
      <c r="J85" s="3"/>
    </row>
  </sheetData>
  <sheetProtection algorithmName="SHA-512" hashValue="iBRxUU257a1Y9uibWSjeuGc5p3gGkkC42r/cMb2KNeh7eEjiGpaCSi5M/DEgc/Yf/Q8HjsxBr4Bd29KrdyUs/g==" saltValue="m/y2ZkCDqUfAdYhcJzcSzg==" spinCount="100000" sheet="1" objects="1" scenarios="1"/>
  <mergeCells count="43">
    <mergeCell ref="H52:J52"/>
    <mergeCell ref="H53:J53"/>
    <mergeCell ref="B78:J78"/>
    <mergeCell ref="B51:C51"/>
    <mergeCell ref="B48:C48"/>
    <mergeCell ref="B50:C50"/>
    <mergeCell ref="H50:J50"/>
    <mergeCell ref="H51:J51"/>
    <mergeCell ref="B3:C4"/>
    <mergeCell ref="J3:J4"/>
    <mergeCell ref="B5:C5"/>
    <mergeCell ref="H5:J5"/>
    <mergeCell ref="B6:C6"/>
    <mergeCell ref="B7:C7"/>
    <mergeCell ref="B12:C12"/>
    <mergeCell ref="B14:F14"/>
    <mergeCell ref="H14:J14"/>
    <mergeCell ref="B15:C16"/>
    <mergeCell ref="J15:J16"/>
    <mergeCell ref="B18:B20"/>
    <mergeCell ref="B21:B22"/>
    <mergeCell ref="B23:B24"/>
    <mergeCell ref="B25:B27"/>
    <mergeCell ref="B29:B32"/>
    <mergeCell ref="B36:B38"/>
    <mergeCell ref="B46:C47"/>
    <mergeCell ref="H46:J47"/>
    <mergeCell ref="H48:J48"/>
    <mergeCell ref="B49:C49"/>
    <mergeCell ref="H49:J49"/>
    <mergeCell ref="H54:J54"/>
    <mergeCell ref="B55:C55"/>
    <mergeCell ref="H55:J55"/>
    <mergeCell ref="H56:J56"/>
    <mergeCell ref="B57:C57"/>
    <mergeCell ref="B54:C54"/>
    <mergeCell ref="B75:J75"/>
    <mergeCell ref="B76:J76"/>
    <mergeCell ref="E66:J67"/>
    <mergeCell ref="B70:J70"/>
    <mergeCell ref="B71:J71"/>
    <mergeCell ref="B73:J73"/>
    <mergeCell ref="B74:J74"/>
  </mergeCells>
  <printOptions horizontalCentered="1"/>
  <pageMargins left="0.55118110236220474" right="0.55118110236220474" top="0.59055118110236227" bottom="0.59055118110236227" header="0.51181102362204722" footer="0.51181102362204722"/>
  <pageSetup paperSize="9" scale="27" orientation="portrait" horizontalDpi="4294967293" vertic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18-19 Actual</vt:lpstr>
      <vt:lpstr>'18-19 Actual'!Print_Area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Dawn</dc:creator>
  <cp:lastModifiedBy>FalfieldPC</cp:lastModifiedBy>
  <cp:lastPrinted>2018-03-24T06:51:02Z</cp:lastPrinted>
  <dcterms:created xsi:type="dcterms:W3CDTF">1996-10-14T23:33:28Z</dcterms:created>
  <dcterms:modified xsi:type="dcterms:W3CDTF">2018-03-24T06:52:36Z</dcterms:modified>
</cp:coreProperties>
</file>